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91.8\03_出納担当\05_口座情報\☆「口座情報払に伴う事務処理の手引」関係\R4.1版\2 Excel版（HP掲載用）\"/>
    </mc:Choice>
  </mc:AlternateContent>
  <workbookProtection workbookAlgorithmName="SHA-512" workbookHashValue="lA+7UE321KreasdymD5cKBgAKvEAvb7+8cnbXmGJ4KtpdN/V5nijqIijZFthbyNdXXo7yMkUnrnNqAB7GLqz3g==" workbookSaltValue="m5qdJLqUWGg0E18DYyaoIQ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N6" i="2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<sst xmlns="http://schemas.openxmlformats.org/spreadsheetml/2006/main" count="161" uniqueCount="100">
  <si>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</si>
  <si>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</si>
  <si>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</si>
  <si>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</si>
  <si>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</si>
  <si>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</si>
  <si>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</si>
  <si>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</si>
  <si>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</si>
  <si>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</si>
  <si>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</si>
  <si>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</si>
  <si>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</si>
  <si>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</si>
  <si>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</si>
  <si>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</si>
  <si>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</si>
  <si>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</si>
  <si>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</si>
  <si>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</si>
  <si>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</si>
  <si>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</si>
  <si>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</si>
  <si>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</si>
  <si>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</si>
  <si>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</si>
  <si>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</si>
  <si>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</si>
  <si>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</si>
  <si>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</si>
  <si>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</si>
  <si>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</si>
  <si>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</si>
  <si>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</si>
  <si>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</si>
  <si>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</si>
  <si>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</si>
  <si>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</si>
  <si>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</si>
  <si>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</si>
  <si>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</si>
  <si>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</si>
  <si>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</si>
  <si>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</si>
  <si>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</si>
  <si>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</si>
  <si>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</si>
  <si>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</si>
  <si>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</si>
  <si>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</si>
  <si>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</si>
  <si>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</si>
  <si>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</si>
  <si>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</si>
  <si>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</si>
  <si>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</si>
  <si>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</si>
  <si>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</si>
  <si>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</si>
  <si>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</si>
  <si>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</si>
  <si>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</si>
  <si>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</si>
  <si>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</si>
  <si>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</si>
  <si>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</si>
  <si>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</si>
  <si>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</si>
  <si>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</si>
  <si>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</si>
  <si>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</si>
  <si>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</si>
  <si>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</si>
  <si>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</si>
  <si>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</si>
  <si>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</si>
  <si>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</si>
  <si>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</si>
  <si>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</si>
  <si>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</si>
  <si>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</si>
  <si>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</si>
  <si>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</si>
  <si>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</si>
  <si>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</si>
  <si>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</si>
  <si>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</si>
  <si>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</si>
  <si>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</si>
  <si>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</si>
  <si>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（変更）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ヘンコウ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</si>
  <si>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（変更）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rPh sb="30" eb="32">
      <t>ヘンコウ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</si>
  <si>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</si>
  <si>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</si>
  <si>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</si>
  <si>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 xml:space="preserve">〇 </t>
    </r>
    <r>
      <rPr>
        <sz val="10"/>
        <rFont val="ＭＳ Ｐゴシック"/>
        <family val="3"/>
        <charset val="128"/>
      </rPr>
      <t>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</si>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</sst>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49" fontId="0" fillId="0" borderId="40" xfId="0" applyNumberFormat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49" fontId="0" fillId="0" borderId="50" xfId="0" applyNumberForma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shrinkToFit="1"/>
    </xf>
    <xf numFmtId="49" fontId="0" fillId="0" borderId="55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8" xfId="0" applyFont="1" applyBorder="1" applyProtection="1">
      <alignment vertical="center"/>
      <protection hidden="1"/>
    </xf>
    <xf numFmtId="0" fontId="19" fillId="0" borderId="67" xfId="0" applyFont="1" applyBorder="1" applyProtection="1">
      <alignment vertical="center"/>
      <protection hidden="1"/>
    </xf>
    <xf numFmtId="0" fontId="16" fillId="0" borderId="96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6" borderId="6" xfId="0" applyFont="1" applyFill="1" applyBorder="1" applyAlignment="1" applyProtection="1">
      <alignment horizontal="center" vertical="center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0" fillId="6" borderId="6" xfId="0" applyFill="1" applyBorder="1" applyProtection="1">
      <alignment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5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9" fillId="6" borderId="45" xfId="0" applyFont="1" applyFill="1" applyBorder="1">
      <alignment vertical="center"/>
    </xf>
    <xf numFmtId="0" fontId="9" fillId="6" borderId="53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2" borderId="100" xfId="0" applyFon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10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7" xfId="0" applyFont="1" applyBorder="1" applyAlignment="1" applyProtection="1">
      <alignment horizontal="center"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51" xfId="0" applyFont="1" applyBorder="1" applyProtection="1">
      <alignment vertical="center"/>
      <protection hidden="1"/>
    </xf>
    <xf numFmtId="0" fontId="10" fillId="0" borderId="99" xfId="0" applyFont="1" applyBorder="1" applyProtection="1">
      <alignment vertical="center"/>
      <protection hidden="1"/>
    </xf>
    <xf numFmtId="0" fontId="10" fillId="0" borderId="67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1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8" xfId="0" applyFont="1" applyBorder="1" applyProtection="1">
      <alignment vertical="center"/>
      <protection hidden="1"/>
    </xf>
    <xf numFmtId="0" fontId="10" fillId="0" borderId="97" xfId="0" applyFont="1" applyBorder="1" applyProtection="1">
      <alignment vertical="center"/>
      <protection hidden="1"/>
    </xf>
    <xf numFmtId="0" fontId="18" fillId="0" borderId="75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8" xfId="0" applyFont="1" applyBorder="1" applyAlignment="1" applyProtection="1">
      <alignment horizontal="center" vertical="center" shrinkToFit="1"/>
      <protection hidden="1"/>
    </xf>
    <xf numFmtId="0" fontId="18" fillId="0" borderId="48" xfId="0" applyFont="1" applyBorder="1" applyAlignment="1" applyProtection="1">
      <alignment vertical="center" shrinkToFit="1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9" fillId="0" borderId="38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/>
      <protection hidden="1"/>
    </xf>
    <xf numFmtId="0" fontId="19" fillId="0" borderId="55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6" fillId="0" borderId="79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1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2" xfId="0" applyFont="1" applyBorder="1" applyAlignment="1" applyProtection="1">
      <alignment horizontal="center" vertical="center" wrapText="1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9" fillId="4" borderId="83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4" borderId="90" xfId="0" applyFont="1" applyFill="1" applyBorder="1" applyAlignment="1" applyProtection="1">
      <alignment horizontal="center" vertical="center" wrapText="1"/>
      <protection hidden="1"/>
    </xf>
    <xf numFmtId="0" fontId="19" fillId="0" borderId="87" xfId="0" applyFont="1" applyBorder="1" applyAlignment="1" applyProtection="1">
      <alignment horizontal="center" vertical="center"/>
      <protection hidden="1"/>
    </xf>
    <xf numFmtId="0" fontId="19" fillId="0" borderId="76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2" xfId="0" applyFont="1" applyBorder="1" applyAlignment="1" applyProtection="1">
      <alignment horizontal="center" vertical="center" shrinkToFit="1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86" xfId="0" applyFont="1" applyBorder="1" applyAlignment="1" applyProtection="1">
      <alignment horizontal="center" vertical="center"/>
      <protection hidden="1"/>
    </xf>
    <xf numFmtId="0" fontId="16" fillId="0" borderId="7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80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74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2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0" xfId="0" applyFont="1" applyBorder="1" applyAlignment="1" applyProtection="1">
      <alignment horizontal="center" vertical="center" wrapText="1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16" fillId="0" borderId="61" xfId="0" applyFont="1" applyBorder="1" applyAlignment="1" applyProtection="1">
      <alignment horizontal="left" vertical="center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8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71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9" xfId="0" applyFont="1" applyFill="1" applyBorder="1" applyAlignment="1" applyProtection="1">
      <alignment horizontal="center" vertical="center"/>
      <protection hidden="1"/>
    </xf>
    <xf numFmtId="0" fontId="0" fillId="0" borderId="60" xfId="0" applyBorder="1" applyProtection="1">
      <alignment vertical="center"/>
      <protection hidden="1"/>
    </xf>
    <xf numFmtId="0" fontId="0" fillId="0" borderId="61" xfId="0" applyBorder="1" applyProtection="1">
      <alignment vertical="center"/>
      <protection hidden="1"/>
    </xf>
    <xf numFmtId="0" fontId="16" fillId="0" borderId="64" xfId="0" applyFont="1" applyBorder="1" applyAlignment="1" applyProtection="1">
      <alignment horizontal="center" vertical="center"/>
      <protection hidden="1"/>
    </xf>
    <xf numFmtId="0" fontId="16" fillId="0" borderId="63" xfId="0" applyFont="1" applyBorder="1" applyAlignment="1" applyProtection="1">
      <alignment horizontal="center" vertical="center"/>
      <protection hidden="1"/>
    </xf>
    <xf numFmtId="0" fontId="16" fillId="0" borderId="65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0" borderId="62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39757</xdr:colOff>
      <xdr:row>17</xdr:row>
      <xdr:rowOff>13251</xdr:rowOff>
    </xdr:from>
    <xdr:to>
      <xdr:col>9</xdr:col>
      <xdr:colOff>66260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25017" y="4608111"/>
          <a:ext cx="285583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254341</xdr:colOff>
      <xdr:row>20</xdr:row>
      <xdr:rowOff>166926</xdr:rowOff>
    </xdr:from>
    <xdr:to>
      <xdr:col>10</xdr:col>
      <xdr:colOff>121310</xdr:colOff>
      <xdr:row>20</xdr:row>
      <xdr:rowOff>299449</xdr:rowOff>
    </xdr:to>
    <xdr:sp macro="" textlink="">
      <xdr:nvSpPr>
        <xdr:cNvPr id="3" name="円/楕円 8"/>
        <xdr:cNvSpPr/>
      </xdr:nvSpPr>
      <xdr:spPr>
        <a:xfrm>
          <a:off x="4243245" y="5070230"/>
          <a:ext cx="383804" cy="13252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10191</xdr:colOff>
      <xdr:row>29</xdr:row>
      <xdr:rowOff>152400</xdr:rowOff>
    </xdr:from>
    <xdr:to>
      <xdr:col>10</xdr:col>
      <xdr:colOff>99391</xdr:colOff>
      <xdr:row>29</xdr:row>
      <xdr:rowOff>298174</xdr:rowOff>
    </xdr:to>
    <xdr:sp macro="" textlink="">
      <xdr:nvSpPr>
        <xdr:cNvPr id="5" name="円/楕円 8"/>
        <xdr:cNvSpPr/>
      </xdr:nvSpPr>
      <xdr:spPr>
        <a:xfrm>
          <a:off x="4257513" y="6639339"/>
          <a:ext cx="347617" cy="1457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44091</xdr:colOff>
      <xdr:row>35</xdr:row>
      <xdr:rowOff>4333</xdr:rowOff>
    </xdr:from>
    <xdr:to>
      <xdr:col>9</xdr:col>
      <xdr:colOff>30837</xdr:colOff>
      <xdr:row>35</xdr:row>
      <xdr:rowOff>189863</xdr:rowOff>
    </xdr:to>
    <xdr:sp macro="" textlink="">
      <xdr:nvSpPr>
        <xdr:cNvPr id="6" name="円/楕円 8"/>
        <xdr:cNvSpPr/>
      </xdr:nvSpPr>
      <xdr:spPr>
        <a:xfrm>
          <a:off x="4032995" y="7750229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32619</xdr:colOff>
      <xdr:row>38</xdr:row>
      <xdr:rowOff>142714</xdr:rowOff>
    </xdr:from>
    <xdr:to>
      <xdr:col>10</xdr:col>
      <xdr:colOff>106018</xdr:colOff>
      <xdr:row>38</xdr:row>
      <xdr:rowOff>284922</xdr:rowOff>
    </xdr:to>
    <xdr:sp macro="" textlink="">
      <xdr:nvSpPr>
        <xdr:cNvPr id="7" name="円/楕円 8"/>
        <xdr:cNvSpPr/>
      </xdr:nvSpPr>
      <xdr:spPr>
        <a:xfrm>
          <a:off x="4279941" y="8213288"/>
          <a:ext cx="331816" cy="14220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25991</xdr:colOff>
      <xdr:row>47</xdr:row>
      <xdr:rowOff>152398</xdr:rowOff>
    </xdr:from>
    <xdr:to>
      <xdr:col>10</xdr:col>
      <xdr:colOff>119269</xdr:colOff>
      <xdr:row>47</xdr:row>
      <xdr:rowOff>291547</xdr:rowOff>
    </xdr:to>
    <xdr:sp macro="" textlink="">
      <xdr:nvSpPr>
        <xdr:cNvPr id="9" name="円/楕円 8"/>
        <xdr:cNvSpPr/>
      </xdr:nvSpPr>
      <xdr:spPr>
        <a:xfrm>
          <a:off x="4273313" y="9806607"/>
          <a:ext cx="351695" cy="13914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27</xdr:col>
      <xdr:colOff>43544</xdr:colOff>
      <xdr:row>1</xdr:row>
      <xdr:rowOff>357051</xdr:rowOff>
    </xdr:from>
    <xdr:to>
      <xdr:col>31</xdr:col>
      <xdr:colOff>148047</xdr:colOff>
      <xdr:row>3</xdr:row>
      <xdr:rowOff>163285</xdr:rowOff>
    </xdr:to>
    <xdr:sp macro="" textlink="">
      <xdr:nvSpPr>
        <xdr:cNvPr id="8" name="円/楕円 1"/>
        <xdr:cNvSpPr/>
      </xdr:nvSpPr>
      <xdr:spPr>
        <a:xfrm>
          <a:off x="5921830" y="629194"/>
          <a:ext cx="975360" cy="600891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153488</xdr:colOff>
      <xdr:row>12</xdr:row>
      <xdr:rowOff>169274</xdr:rowOff>
    </xdr:from>
    <xdr:to>
      <xdr:col>4</xdr:col>
      <xdr:colOff>203059</xdr:colOff>
      <xdr:row>13</xdr:row>
      <xdr:rowOff>59932</xdr:rowOff>
    </xdr:to>
    <xdr:sp macro="" textlink="">
      <xdr:nvSpPr>
        <xdr:cNvPr id="9" name="円/楕円 8"/>
        <xdr:cNvSpPr/>
      </xdr:nvSpPr>
      <xdr:spPr>
        <a:xfrm>
          <a:off x="366848" y="4665074"/>
          <a:ext cx="689651" cy="485018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176443</xdr:colOff>
          <xdr:row>30</xdr:row>
          <xdr:rowOff>11308</xdr:rowOff>
        </xdr:from>
        <xdr:to>
          <xdr:col>18</xdr:col>
          <xdr:colOff>0</xdr:colOff>
          <xdr:row>31</xdr:row>
          <xdr:rowOff>26435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21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300" y="10984108"/>
              <a:ext cx="1347557" cy="6138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141515</xdr:colOff>
          <xdr:row>30</xdr:row>
          <xdr:rowOff>0</xdr:rowOff>
        </xdr:from>
        <xdr:to>
          <xdr:col>29</xdr:col>
          <xdr:colOff>43541</xdr:colOff>
          <xdr:row>31</xdr:row>
          <xdr:rowOff>21800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21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66658" y="10972800"/>
              <a:ext cx="990597" cy="62051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92527</xdr:colOff>
          <xdr:row>44</xdr:row>
          <xdr:rowOff>259080</xdr:rowOff>
        </xdr:from>
        <xdr:to>
          <xdr:col>29</xdr:col>
          <xdr:colOff>108857</xdr:colOff>
          <xdr:row>46</xdr:row>
          <xdr:rowOff>11361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21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17670" y="16870680"/>
              <a:ext cx="1104901" cy="6231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44</xdr:row>
          <xdr:rowOff>265612</xdr:rowOff>
        </xdr:from>
        <xdr:to>
          <xdr:col>18</xdr:col>
          <xdr:colOff>10886</xdr:colOff>
          <xdr:row>46</xdr:row>
          <xdr:rowOff>1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218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877212"/>
              <a:ext cx="1336766" cy="60524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21772</xdr:rowOff>
        </xdr:from>
        <xdr:to>
          <xdr:col>17</xdr:col>
          <xdr:colOff>185056</xdr:colOff>
          <xdr:row>41</xdr:row>
          <xdr:rowOff>6840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218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85356" y="14935201"/>
              <a:ext cx="1300843" cy="5837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54428</xdr:colOff>
          <xdr:row>40</xdr:row>
          <xdr:rowOff>33745</xdr:rowOff>
        </xdr:from>
        <xdr:to>
          <xdr:col>29</xdr:col>
          <xdr:colOff>119742</xdr:colOff>
          <xdr:row>41</xdr:row>
          <xdr:rowOff>17502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219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79571" y="14947174"/>
              <a:ext cx="1153885" cy="5824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35</xdr:row>
          <xdr:rowOff>1</xdr:rowOff>
        </xdr:from>
        <xdr:to>
          <xdr:col>18</xdr:col>
          <xdr:colOff>21772</xdr:colOff>
          <xdr:row>36</xdr:row>
          <xdr:rowOff>7146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219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77737" y="12943115"/>
              <a:ext cx="1362892" cy="60586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76199</xdr:colOff>
          <xdr:row>35</xdr:row>
          <xdr:rowOff>11973</xdr:rowOff>
        </xdr:from>
        <xdr:to>
          <xdr:col>29</xdr:col>
          <xdr:colOff>119741</xdr:colOff>
          <xdr:row>36</xdr:row>
          <xdr:rowOff>21965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219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301342" y="12955087"/>
              <a:ext cx="1132113" cy="6087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2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9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79" t="s">
        <v>90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9" ht="10.050000000000001" customHeight="1" x14ac:dyDescent="0.2">
      <c r="A2" s="1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9" ht="118.05" customHeight="1" x14ac:dyDescent="0.2">
      <c r="A3" s="1"/>
      <c r="B3" s="187" t="s">
        <v>91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16"/>
    </row>
    <row r="5" spans="1:19" ht="25.05" customHeight="1" thickBot="1" x14ac:dyDescent="0.25">
      <c r="A5" s="4"/>
      <c r="B5" s="5" t="s">
        <v>0</v>
      </c>
      <c r="C5" s="6" t="s">
        <v>1</v>
      </c>
      <c r="D5" s="7"/>
      <c r="E5" s="8" t="s">
        <v>2</v>
      </c>
      <c r="F5" s="7"/>
      <c r="G5" s="9" t="s">
        <v>3</v>
      </c>
      <c r="H5" s="10"/>
      <c r="I5" s="7"/>
      <c r="J5" s="11" t="s">
        <v>4</v>
      </c>
      <c r="K5" s="4"/>
      <c r="L5" s="4"/>
      <c r="M5" s="178"/>
      <c r="N5" s="178"/>
      <c r="O5" s="117" t="s">
        <v>5</v>
      </c>
    </row>
    <row r="6" spans="1:19" ht="25.05" customHeight="1" x14ac:dyDescent="0.2">
      <c r="A6" s="180" t="s">
        <v>6</v>
      </c>
      <c r="B6" s="12" t="s">
        <v>7</v>
      </c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4"/>
      <c r="O6" s="118" t="s">
        <v>8</v>
      </c>
    </row>
    <row r="7" spans="1:19" ht="25.05" customHeight="1" thickBot="1" x14ac:dyDescent="0.25">
      <c r="A7" s="181"/>
      <c r="B7" s="13" t="s">
        <v>9</v>
      </c>
      <c r="C7" s="185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19" t="s">
        <v>10</v>
      </c>
    </row>
    <row r="8" spans="1:19" ht="25.05" customHeight="1" thickBot="1" x14ac:dyDescent="0.25">
      <c r="A8" s="14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5"/>
      <c r="R8" s="16"/>
    </row>
    <row r="9" spans="1:19" ht="25.05" customHeight="1" thickBot="1" x14ac:dyDescent="0.25">
      <c r="A9" s="162" t="s">
        <v>11</v>
      </c>
      <c r="B9" s="163"/>
      <c r="C9" s="17"/>
      <c r="D9" s="164"/>
      <c r="E9" s="165"/>
      <c r="F9" s="165"/>
      <c r="G9" s="165"/>
      <c r="H9" s="165"/>
      <c r="I9" s="165"/>
      <c r="J9" s="165"/>
      <c r="K9" s="165"/>
      <c r="L9" s="165"/>
      <c r="M9" s="165"/>
      <c r="N9" s="166"/>
      <c r="O9" s="120" t="s">
        <v>12</v>
      </c>
    </row>
    <row r="10" spans="1:19" ht="25.05" customHeight="1" x14ac:dyDescent="0.2">
      <c r="A10" s="18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</row>
    <row r="11" spans="1:19" ht="25.05" customHeight="1" thickBot="1" x14ac:dyDescent="0.25">
      <c r="A11" s="21"/>
      <c r="B11" s="22" t="s">
        <v>13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16"/>
      <c r="S11" t="s">
        <v>14</v>
      </c>
    </row>
    <row r="12" spans="1:19" ht="25.05" customHeight="1" x14ac:dyDescent="0.2">
      <c r="A12" s="167" t="s">
        <v>15</v>
      </c>
      <c r="B12" s="26" t="s">
        <v>16</v>
      </c>
      <c r="C12" s="17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21" t="s">
        <v>17</v>
      </c>
    </row>
    <row r="13" spans="1:19" ht="25.05" customHeight="1" x14ac:dyDescent="0.2">
      <c r="A13" s="168"/>
      <c r="B13" s="27" t="s">
        <v>18</v>
      </c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22" t="s">
        <v>19</v>
      </c>
      <c r="R13" s="28"/>
      <c r="S13" t="s">
        <v>20</v>
      </c>
    </row>
    <row r="14" spans="1:19" ht="25.05" customHeight="1" x14ac:dyDescent="0.2">
      <c r="A14" s="168"/>
      <c r="B14" s="27" t="s">
        <v>21</v>
      </c>
      <c r="C14" s="29"/>
      <c r="D14" s="30" t="s">
        <v>22</v>
      </c>
      <c r="E14" s="137"/>
      <c r="F14" s="137"/>
      <c r="G14" s="137"/>
      <c r="H14" s="137"/>
      <c r="I14" s="138"/>
      <c r="J14" s="157"/>
      <c r="K14" s="134"/>
      <c r="L14" s="134"/>
      <c r="M14" s="134"/>
      <c r="N14" s="135"/>
      <c r="O14" s="122"/>
      <c r="S14" t="s">
        <v>23</v>
      </c>
    </row>
    <row r="15" spans="1:19" ht="25.05" customHeight="1" x14ac:dyDescent="0.2">
      <c r="A15" s="168"/>
      <c r="B15" s="27" t="s">
        <v>24</v>
      </c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22" t="s">
        <v>25</v>
      </c>
      <c r="S15" t="s">
        <v>26</v>
      </c>
    </row>
    <row r="16" spans="1:19" ht="25.2" customHeight="1" x14ac:dyDescent="0.2">
      <c r="A16" s="168"/>
      <c r="B16" s="31" t="s">
        <v>27</v>
      </c>
      <c r="C16" s="32"/>
      <c r="D16" s="33" t="s">
        <v>22</v>
      </c>
      <c r="E16" s="176"/>
      <c r="F16" s="176"/>
      <c r="G16" s="176"/>
      <c r="H16" s="176"/>
      <c r="I16" s="176"/>
      <c r="J16" s="33" t="s">
        <v>22</v>
      </c>
      <c r="K16" s="176"/>
      <c r="L16" s="176"/>
      <c r="M16" s="177"/>
      <c r="N16" s="34"/>
      <c r="O16" s="123"/>
      <c r="S16" t="s">
        <v>28</v>
      </c>
    </row>
    <row r="17" spans="1:20" ht="1.05" customHeight="1" x14ac:dyDescent="0.2">
      <c r="A17" s="168"/>
      <c r="B17" s="35"/>
      <c r="C17" s="36"/>
      <c r="D17" s="37"/>
      <c r="E17" s="38"/>
      <c r="F17" s="38"/>
      <c r="G17" s="39"/>
      <c r="H17" s="38"/>
      <c r="I17" s="38"/>
      <c r="J17" s="37"/>
      <c r="K17" s="39"/>
      <c r="L17" s="39"/>
      <c r="M17" s="40"/>
      <c r="N17" s="41"/>
      <c r="O17" s="124"/>
    </row>
    <row r="18" spans="1:20" ht="25.05" customHeight="1" x14ac:dyDescent="0.2">
      <c r="A18" s="168"/>
      <c r="B18" s="146" t="s">
        <v>29</v>
      </c>
      <c r="C18" s="42" t="s">
        <v>30</v>
      </c>
      <c r="D18" s="149"/>
      <c r="E18" s="150"/>
      <c r="F18" s="150"/>
      <c r="G18" s="151"/>
      <c r="H18" s="43"/>
      <c r="I18" s="152" t="s">
        <v>31</v>
      </c>
      <c r="J18" s="152"/>
      <c r="K18" s="152"/>
      <c r="L18" s="44"/>
      <c r="M18" s="45" t="s">
        <v>32</v>
      </c>
      <c r="N18" s="46"/>
      <c r="O18" s="125" t="s">
        <v>92</v>
      </c>
    </row>
    <row r="19" spans="1:20" ht="1.05" customHeight="1" x14ac:dyDescent="0.2">
      <c r="A19" s="168"/>
      <c r="B19" s="146"/>
      <c r="C19" s="47"/>
      <c r="D19" s="48"/>
      <c r="E19" s="49"/>
      <c r="F19" s="49"/>
      <c r="G19" s="49"/>
      <c r="H19" s="49"/>
      <c r="I19" s="50"/>
      <c r="J19" s="50"/>
      <c r="K19" s="50"/>
      <c r="L19" s="51"/>
      <c r="M19" s="47"/>
      <c r="N19" s="52"/>
      <c r="O19" s="126"/>
    </row>
    <row r="20" spans="1:20" ht="1.05" customHeight="1" x14ac:dyDescent="0.2">
      <c r="A20" s="168"/>
      <c r="B20" s="146"/>
      <c r="C20" s="42"/>
      <c r="D20" s="53"/>
      <c r="E20" s="43"/>
      <c r="F20" s="43"/>
      <c r="G20" s="43"/>
      <c r="H20" s="43"/>
      <c r="I20" s="54"/>
      <c r="J20" s="54"/>
      <c r="K20" s="54"/>
      <c r="L20" s="44"/>
      <c r="M20" s="55"/>
      <c r="N20" s="56"/>
      <c r="O20" s="124"/>
    </row>
    <row r="21" spans="1:20" ht="25.05" customHeight="1" x14ac:dyDescent="0.2">
      <c r="A21" s="168"/>
      <c r="B21" s="147"/>
      <c r="C21" s="42" t="s">
        <v>33</v>
      </c>
      <c r="D21" s="149"/>
      <c r="E21" s="150"/>
      <c r="F21" s="150"/>
      <c r="G21" s="151"/>
      <c r="H21" s="57"/>
      <c r="I21" s="153" t="s">
        <v>34</v>
      </c>
      <c r="J21" s="153"/>
      <c r="K21" s="153"/>
      <c r="L21" s="58"/>
      <c r="M21" s="45" t="s">
        <v>35</v>
      </c>
      <c r="N21" s="59"/>
      <c r="O21" s="127" t="s">
        <v>93</v>
      </c>
    </row>
    <row r="22" spans="1:20" ht="1.05" customHeight="1" x14ac:dyDescent="0.2">
      <c r="A22" s="168"/>
      <c r="B22" s="147"/>
      <c r="C22" s="47"/>
      <c r="D22" s="60"/>
      <c r="E22" s="61"/>
      <c r="F22" s="61"/>
      <c r="G22" s="61"/>
      <c r="H22" s="61"/>
      <c r="I22" s="62"/>
      <c r="J22" s="62"/>
      <c r="K22" s="62"/>
      <c r="L22" s="62"/>
      <c r="M22" s="63"/>
      <c r="N22" s="64"/>
      <c r="O22" s="126"/>
    </row>
    <row r="23" spans="1:20" ht="25.05" customHeight="1" x14ac:dyDescent="0.2">
      <c r="A23" s="168"/>
      <c r="B23" s="147"/>
      <c r="C23" s="65" t="s">
        <v>36</v>
      </c>
      <c r="D23" s="154"/>
      <c r="E23" s="155"/>
      <c r="F23" s="155"/>
      <c r="G23" s="155"/>
      <c r="H23" s="155"/>
      <c r="I23" s="155"/>
      <c r="J23" s="155"/>
      <c r="K23" s="155"/>
      <c r="L23" s="156"/>
      <c r="M23" s="157"/>
      <c r="N23" s="135"/>
      <c r="O23" s="122" t="s">
        <v>37</v>
      </c>
      <c r="T23" s="28"/>
    </row>
    <row r="24" spans="1:20" ht="25.05" customHeight="1" x14ac:dyDescent="0.2">
      <c r="A24" s="168"/>
      <c r="B24" s="147"/>
      <c r="C24" s="65" t="s">
        <v>38</v>
      </c>
      <c r="D24" s="136"/>
      <c r="E24" s="137"/>
      <c r="F24" s="137"/>
      <c r="G24" s="137"/>
      <c r="H24" s="137"/>
      <c r="I24" s="137"/>
      <c r="J24" s="137"/>
      <c r="K24" s="137"/>
      <c r="L24" s="138"/>
      <c r="M24" s="139"/>
      <c r="N24" s="140"/>
      <c r="O24" s="128" t="s">
        <v>39</v>
      </c>
    </row>
    <row r="25" spans="1:20" ht="25.05" customHeight="1" x14ac:dyDescent="0.2">
      <c r="A25" s="168"/>
      <c r="B25" s="161"/>
      <c r="C25" s="66" t="s">
        <v>40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123" t="s">
        <v>41</v>
      </c>
    </row>
    <row r="26" spans="1:20" ht="1.05" customHeight="1" x14ac:dyDescent="0.2">
      <c r="A26" s="168"/>
      <c r="B26" s="35"/>
      <c r="C26" s="67"/>
      <c r="D26" s="68"/>
      <c r="E26" s="69"/>
      <c r="F26" s="70"/>
      <c r="G26" s="71"/>
      <c r="H26" s="70"/>
      <c r="I26" s="68"/>
      <c r="J26" s="70"/>
      <c r="K26" s="71"/>
      <c r="L26" s="71"/>
      <c r="M26" s="72"/>
      <c r="N26" s="68"/>
      <c r="O26" s="124"/>
    </row>
    <row r="27" spans="1:20" ht="25.05" customHeight="1" x14ac:dyDescent="0.2">
      <c r="A27" s="168"/>
      <c r="B27" s="146" t="s">
        <v>42</v>
      </c>
      <c r="C27" s="42" t="s">
        <v>30</v>
      </c>
      <c r="D27" s="149"/>
      <c r="E27" s="150"/>
      <c r="F27" s="150"/>
      <c r="G27" s="151"/>
      <c r="H27" s="43"/>
      <c r="I27" s="152" t="s">
        <v>31</v>
      </c>
      <c r="J27" s="152"/>
      <c r="K27" s="152"/>
      <c r="L27" s="44"/>
      <c r="M27" s="45" t="s">
        <v>32</v>
      </c>
      <c r="N27" s="59"/>
      <c r="O27" s="127" t="s">
        <v>97</v>
      </c>
    </row>
    <row r="28" spans="1:20" ht="1.05" customHeight="1" x14ac:dyDescent="0.2">
      <c r="A28" s="168"/>
      <c r="B28" s="146"/>
      <c r="C28" s="47"/>
      <c r="D28" s="48"/>
      <c r="E28" s="49"/>
      <c r="F28" s="49"/>
      <c r="G28" s="49"/>
      <c r="H28" s="49"/>
      <c r="I28" s="50"/>
      <c r="J28" s="50"/>
      <c r="K28" s="50"/>
      <c r="L28" s="51"/>
      <c r="M28" s="47"/>
      <c r="N28" s="52"/>
      <c r="O28" s="129"/>
    </row>
    <row r="29" spans="1:20" ht="1.05" customHeight="1" x14ac:dyDescent="0.2">
      <c r="A29" s="168"/>
      <c r="B29" s="146"/>
      <c r="C29" s="55"/>
      <c r="D29" s="73"/>
      <c r="E29" s="74"/>
      <c r="F29" s="74"/>
      <c r="G29" s="74"/>
      <c r="H29" s="74"/>
      <c r="I29" s="75"/>
      <c r="J29" s="75"/>
      <c r="K29" s="75"/>
      <c r="L29" s="76"/>
      <c r="M29" s="55"/>
      <c r="N29" s="77"/>
      <c r="O29" s="130"/>
    </row>
    <row r="30" spans="1:20" ht="25.05" customHeight="1" x14ac:dyDescent="0.2">
      <c r="A30" s="168"/>
      <c r="B30" s="147"/>
      <c r="C30" s="42" t="s">
        <v>33</v>
      </c>
      <c r="D30" s="149"/>
      <c r="E30" s="150"/>
      <c r="F30" s="150"/>
      <c r="G30" s="151"/>
      <c r="H30" s="57"/>
      <c r="I30" s="153" t="s">
        <v>34</v>
      </c>
      <c r="J30" s="153"/>
      <c r="K30" s="153"/>
      <c r="L30" s="58"/>
      <c r="M30" s="45" t="s">
        <v>35</v>
      </c>
      <c r="N30" s="46"/>
      <c r="O30" s="127" t="s">
        <v>98</v>
      </c>
    </row>
    <row r="31" spans="1:20" ht="1.05" customHeight="1" x14ac:dyDescent="0.2">
      <c r="A31" s="168"/>
      <c r="B31" s="147"/>
      <c r="C31" s="47"/>
      <c r="D31" s="60"/>
      <c r="E31" s="61"/>
      <c r="F31" s="61"/>
      <c r="G31" s="61"/>
      <c r="H31" s="61"/>
      <c r="I31" s="62"/>
      <c r="J31" s="62"/>
      <c r="K31" s="62"/>
      <c r="L31" s="62"/>
      <c r="M31" s="63"/>
      <c r="N31" s="64"/>
      <c r="O31" s="126"/>
    </row>
    <row r="32" spans="1:20" ht="25.05" customHeight="1" x14ac:dyDescent="0.2">
      <c r="A32" s="168"/>
      <c r="B32" s="147"/>
      <c r="C32" s="65" t="s">
        <v>36</v>
      </c>
      <c r="D32" s="154"/>
      <c r="E32" s="155"/>
      <c r="F32" s="155"/>
      <c r="G32" s="155"/>
      <c r="H32" s="155"/>
      <c r="I32" s="155"/>
      <c r="J32" s="155"/>
      <c r="K32" s="155"/>
      <c r="L32" s="156"/>
      <c r="M32" s="157"/>
      <c r="N32" s="135"/>
      <c r="O32" s="122" t="s">
        <v>37</v>
      </c>
    </row>
    <row r="33" spans="1:15" ht="25.05" customHeight="1" x14ac:dyDescent="0.2">
      <c r="A33" s="168"/>
      <c r="B33" s="147"/>
      <c r="C33" s="65" t="s">
        <v>38</v>
      </c>
      <c r="D33" s="136"/>
      <c r="E33" s="137"/>
      <c r="F33" s="137"/>
      <c r="G33" s="137"/>
      <c r="H33" s="137"/>
      <c r="I33" s="137"/>
      <c r="J33" s="137"/>
      <c r="K33" s="137"/>
      <c r="L33" s="138"/>
      <c r="M33" s="139"/>
      <c r="N33" s="140"/>
      <c r="O33" s="128" t="s">
        <v>39</v>
      </c>
    </row>
    <row r="34" spans="1:15" ht="25.05" customHeight="1" x14ac:dyDescent="0.2">
      <c r="A34" s="168"/>
      <c r="B34" s="161"/>
      <c r="C34" s="66" t="s">
        <v>40</v>
      </c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O34" s="123" t="s">
        <v>41</v>
      </c>
    </row>
    <row r="35" spans="1:15" ht="1.05" customHeight="1" x14ac:dyDescent="0.2">
      <c r="A35" s="168"/>
      <c r="B35" s="78"/>
      <c r="C35" s="79"/>
      <c r="D35" s="68"/>
      <c r="E35" s="70"/>
      <c r="F35" s="70"/>
      <c r="G35" s="71"/>
      <c r="H35" s="70"/>
      <c r="I35" s="68"/>
      <c r="J35" s="70"/>
      <c r="K35" s="71"/>
      <c r="L35" s="71"/>
      <c r="M35" s="72"/>
      <c r="N35" s="68"/>
      <c r="O35" s="124"/>
    </row>
    <row r="36" spans="1:15" ht="25.05" customHeight="1" x14ac:dyDescent="0.2">
      <c r="A36" s="168"/>
      <c r="B36" s="158" t="s">
        <v>43</v>
      </c>
      <c r="C36" s="42" t="s">
        <v>30</v>
      </c>
      <c r="D36" s="149"/>
      <c r="E36" s="150"/>
      <c r="F36" s="150"/>
      <c r="G36" s="151"/>
      <c r="H36" s="43"/>
      <c r="I36" s="152" t="s">
        <v>31</v>
      </c>
      <c r="J36" s="152"/>
      <c r="K36" s="152"/>
      <c r="L36" s="44"/>
      <c r="M36" s="45" t="s">
        <v>32</v>
      </c>
      <c r="N36" s="59"/>
      <c r="O36" s="127" t="s">
        <v>97</v>
      </c>
    </row>
    <row r="37" spans="1:15" ht="1.05" customHeight="1" x14ac:dyDescent="0.2">
      <c r="A37" s="168"/>
      <c r="B37" s="158"/>
      <c r="C37" s="47"/>
      <c r="D37" s="60"/>
      <c r="E37" s="61"/>
      <c r="F37" s="61"/>
      <c r="G37" s="61"/>
      <c r="H37" s="49"/>
      <c r="I37" s="50"/>
      <c r="J37" s="50"/>
      <c r="K37" s="50"/>
      <c r="L37" s="51"/>
      <c r="M37" s="47"/>
      <c r="N37" s="80"/>
      <c r="O37" s="129"/>
    </row>
    <row r="38" spans="1:15" ht="1.05" customHeight="1" x14ac:dyDescent="0.2">
      <c r="A38" s="168"/>
      <c r="B38" s="158"/>
      <c r="C38" s="42"/>
      <c r="D38" s="81"/>
      <c r="E38" s="57"/>
      <c r="F38" s="57"/>
      <c r="G38" s="57"/>
      <c r="H38" s="43"/>
      <c r="I38" s="54"/>
      <c r="J38" s="54"/>
      <c r="K38" s="54"/>
      <c r="L38" s="44"/>
      <c r="M38" s="55"/>
      <c r="N38" s="82"/>
      <c r="O38" s="131"/>
    </row>
    <row r="39" spans="1:15" ht="25.05" customHeight="1" x14ac:dyDescent="0.2">
      <c r="A39" s="168"/>
      <c r="B39" s="159"/>
      <c r="C39" s="42" t="s">
        <v>33</v>
      </c>
      <c r="D39" s="149"/>
      <c r="E39" s="150"/>
      <c r="F39" s="150"/>
      <c r="G39" s="151"/>
      <c r="H39" s="57"/>
      <c r="I39" s="153" t="s">
        <v>34</v>
      </c>
      <c r="J39" s="153"/>
      <c r="K39" s="153"/>
      <c r="L39" s="58"/>
      <c r="M39" s="45" t="s">
        <v>35</v>
      </c>
      <c r="N39" s="46"/>
      <c r="O39" s="127" t="s">
        <v>96</v>
      </c>
    </row>
    <row r="40" spans="1:15" ht="1.05" customHeight="1" x14ac:dyDescent="0.2">
      <c r="A40" s="168"/>
      <c r="B40" s="159"/>
      <c r="C40" s="47"/>
      <c r="D40" s="60"/>
      <c r="E40" s="61"/>
      <c r="F40" s="61"/>
      <c r="G40" s="61"/>
      <c r="H40" s="61"/>
      <c r="I40" s="62"/>
      <c r="J40" s="62"/>
      <c r="K40" s="62"/>
      <c r="L40" s="62"/>
      <c r="M40" s="83"/>
      <c r="N40" s="64"/>
      <c r="O40" s="126"/>
    </row>
    <row r="41" spans="1:15" ht="25.05" customHeight="1" x14ac:dyDescent="0.2">
      <c r="A41" s="168"/>
      <c r="B41" s="159"/>
      <c r="C41" s="65" t="s">
        <v>36</v>
      </c>
      <c r="D41" s="154"/>
      <c r="E41" s="155"/>
      <c r="F41" s="155"/>
      <c r="G41" s="155"/>
      <c r="H41" s="155"/>
      <c r="I41" s="155"/>
      <c r="J41" s="155"/>
      <c r="K41" s="155"/>
      <c r="L41" s="156"/>
      <c r="M41" s="134"/>
      <c r="N41" s="135"/>
      <c r="O41" s="122" t="s">
        <v>37</v>
      </c>
    </row>
    <row r="42" spans="1:15" ht="25.05" customHeight="1" x14ac:dyDescent="0.2">
      <c r="A42" s="168"/>
      <c r="B42" s="159"/>
      <c r="C42" s="65" t="s">
        <v>38</v>
      </c>
      <c r="D42" s="136"/>
      <c r="E42" s="137"/>
      <c r="F42" s="137"/>
      <c r="G42" s="137"/>
      <c r="H42" s="137"/>
      <c r="I42" s="137"/>
      <c r="J42" s="137"/>
      <c r="K42" s="137"/>
      <c r="L42" s="138"/>
      <c r="M42" s="143"/>
      <c r="N42" s="140"/>
      <c r="O42" s="128" t="s">
        <v>39</v>
      </c>
    </row>
    <row r="43" spans="1:15" ht="25.05" customHeight="1" x14ac:dyDescent="0.2">
      <c r="A43" s="168"/>
      <c r="B43" s="160"/>
      <c r="C43" s="66" t="s">
        <v>40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5"/>
      <c r="O43" s="123" t="s">
        <v>41</v>
      </c>
    </row>
    <row r="44" spans="1:15" ht="1.05" customHeight="1" x14ac:dyDescent="0.2">
      <c r="A44" s="168"/>
      <c r="B44" s="35"/>
      <c r="C44" s="79"/>
      <c r="D44" s="84"/>
      <c r="E44" s="69"/>
      <c r="F44" s="69"/>
      <c r="G44" s="85"/>
      <c r="H44" s="69"/>
      <c r="I44" s="84"/>
      <c r="J44" s="69"/>
      <c r="K44" s="85"/>
      <c r="L44" s="71"/>
      <c r="M44" s="72"/>
      <c r="N44" s="68"/>
      <c r="O44" s="124"/>
    </row>
    <row r="45" spans="1:15" ht="25.05" customHeight="1" x14ac:dyDescent="0.2">
      <c r="A45" s="168"/>
      <c r="B45" s="146" t="s">
        <v>44</v>
      </c>
      <c r="C45" s="42" t="s">
        <v>30</v>
      </c>
      <c r="D45" s="149"/>
      <c r="E45" s="150"/>
      <c r="F45" s="150"/>
      <c r="G45" s="151"/>
      <c r="H45" s="43"/>
      <c r="I45" s="152" t="s">
        <v>31</v>
      </c>
      <c r="J45" s="152"/>
      <c r="K45" s="152"/>
      <c r="L45" s="44"/>
      <c r="M45" s="45" t="s">
        <v>32</v>
      </c>
      <c r="N45" s="59"/>
      <c r="O45" s="127" t="s">
        <v>94</v>
      </c>
    </row>
    <row r="46" spans="1:15" ht="1.05" customHeight="1" x14ac:dyDescent="0.2">
      <c r="A46" s="168"/>
      <c r="B46" s="146"/>
      <c r="C46" s="47"/>
      <c r="D46" s="60"/>
      <c r="E46" s="61"/>
      <c r="F46" s="61"/>
      <c r="G46" s="61"/>
      <c r="H46" s="49"/>
      <c r="I46" s="86"/>
      <c r="J46" s="50"/>
      <c r="K46" s="50"/>
      <c r="L46" s="51"/>
      <c r="M46" s="47"/>
      <c r="N46" s="52"/>
      <c r="O46" s="129"/>
    </row>
    <row r="47" spans="1:15" ht="1.05" customHeight="1" x14ac:dyDescent="0.2">
      <c r="A47" s="168"/>
      <c r="B47" s="146"/>
      <c r="C47" s="42"/>
      <c r="D47" s="81"/>
      <c r="E47" s="57"/>
      <c r="F47" s="57"/>
      <c r="G47" s="57"/>
      <c r="H47" s="43"/>
      <c r="I47" s="87"/>
      <c r="J47" s="54"/>
      <c r="K47" s="54"/>
      <c r="L47" s="44"/>
      <c r="M47" s="55"/>
      <c r="N47" s="56"/>
      <c r="O47" s="131"/>
    </row>
    <row r="48" spans="1:15" ht="25.05" customHeight="1" x14ac:dyDescent="0.2">
      <c r="A48" s="168"/>
      <c r="B48" s="147"/>
      <c r="C48" s="42" t="s">
        <v>33</v>
      </c>
      <c r="D48" s="149"/>
      <c r="E48" s="150"/>
      <c r="F48" s="150"/>
      <c r="G48" s="151"/>
      <c r="H48" s="81"/>
      <c r="I48" s="153" t="s">
        <v>34</v>
      </c>
      <c r="J48" s="153"/>
      <c r="K48" s="153"/>
      <c r="L48" s="58"/>
      <c r="M48" s="45" t="s">
        <v>35</v>
      </c>
      <c r="N48" s="46"/>
      <c r="O48" s="127" t="s">
        <v>95</v>
      </c>
    </row>
    <row r="49" spans="1:15" ht="1.05" customHeight="1" x14ac:dyDescent="0.2">
      <c r="A49" s="168"/>
      <c r="B49" s="147"/>
      <c r="C49" s="47"/>
      <c r="D49" s="60"/>
      <c r="E49" s="61"/>
      <c r="F49" s="61"/>
      <c r="G49" s="61"/>
      <c r="H49" s="61"/>
      <c r="I49" s="62"/>
      <c r="J49" s="62"/>
      <c r="K49" s="62"/>
      <c r="L49" s="88"/>
      <c r="M49" s="83"/>
      <c r="N49" s="64"/>
      <c r="O49" s="126"/>
    </row>
    <row r="50" spans="1:15" ht="25.05" customHeight="1" x14ac:dyDescent="0.2">
      <c r="A50" s="168"/>
      <c r="B50" s="147"/>
      <c r="C50" s="65" t="s">
        <v>36</v>
      </c>
      <c r="D50" s="154"/>
      <c r="E50" s="155"/>
      <c r="F50" s="155"/>
      <c r="G50" s="155"/>
      <c r="H50" s="155"/>
      <c r="I50" s="155"/>
      <c r="J50" s="155"/>
      <c r="K50" s="155"/>
      <c r="L50" s="156"/>
      <c r="M50" s="134"/>
      <c r="N50" s="135"/>
      <c r="O50" s="122" t="s">
        <v>37</v>
      </c>
    </row>
    <row r="51" spans="1:15" ht="25.05" customHeight="1" x14ac:dyDescent="0.2">
      <c r="A51" s="168"/>
      <c r="B51" s="147"/>
      <c r="C51" s="65" t="s">
        <v>38</v>
      </c>
      <c r="D51" s="136"/>
      <c r="E51" s="137"/>
      <c r="F51" s="137"/>
      <c r="G51" s="137"/>
      <c r="H51" s="137"/>
      <c r="I51" s="137"/>
      <c r="J51" s="137"/>
      <c r="K51" s="137"/>
      <c r="L51" s="138"/>
      <c r="M51" s="139"/>
      <c r="N51" s="140"/>
      <c r="O51" s="128" t="s">
        <v>39</v>
      </c>
    </row>
    <row r="52" spans="1:15" ht="25.05" customHeight="1" thickBot="1" x14ac:dyDescent="0.25">
      <c r="A52" s="169"/>
      <c r="B52" s="148"/>
      <c r="C52" s="133" t="s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2"/>
      <c r="O52" s="132" t="s">
        <v>41</v>
      </c>
    </row>
  </sheetData>
  <sheetProtection algorithmName="SHA-512" hashValue="CwfGnMEGbFGD7hq+2S9mBSXhiY6TJmje/+vZN4X+A3NOorEuUS+fCOHEn1ZAg0m5wRLvzmJSPVJtQw5HulAZfg==" saltValue="MwBmjiUV8Hru08aHUyJsmQ==" spinCount="100000" sheet="1" scenarios="1" selectLockedCells="1"/>
  <dataConsolidate/>
  <mergeCells count="57">
    <mergeCell ref="B8:N8"/>
    <mergeCell ref="B1:O1"/>
    <mergeCell ref="M5:N5"/>
    <mergeCell ref="A6:A7"/>
    <mergeCell ref="C6:N6"/>
    <mergeCell ref="C7:N7"/>
    <mergeCell ref="B3:O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B45:B52"/>
    <mergeCell ref="D45:G45"/>
    <mergeCell ref="I45:K45"/>
    <mergeCell ref="D48:G48"/>
    <mergeCell ref="I48:K48"/>
    <mergeCell ref="D50:L50"/>
    <mergeCell ref="M50:N50"/>
    <mergeCell ref="D51:L51"/>
    <mergeCell ref="M51:N51"/>
    <mergeCell ref="D52:N52"/>
    <mergeCell ref="M41:N41"/>
    <mergeCell ref="D42:L42"/>
    <mergeCell ref="M42:N42"/>
    <mergeCell ref="D43:N4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E17:I17 C17 K17:M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AD5" sqref="AD5"/>
    </sheetView>
  </sheetViews>
  <sheetFormatPr defaultColWidth="6.109375" defaultRowHeight="21" customHeight="1" x14ac:dyDescent="0.2"/>
  <cols>
    <col min="1" max="58" width="3.109375" style="90" customWidth="1"/>
    <col min="59" max="16384" width="6.109375" style="90"/>
  </cols>
  <sheetData>
    <row r="1" spans="1:59" ht="21" customHeight="1" x14ac:dyDescent="0.2">
      <c r="A1" s="272" t="s">
        <v>45</v>
      </c>
      <c r="B1" s="272"/>
      <c r="C1" s="272"/>
      <c r="D1" s="272"/>
      <c r="E1" s="272"/>
      <c r="F1" s="272"/>
      <c r="G1" s="272"/>
    </row>
    <row r="2" spans="1:59" ht="36.6" x14ac:dyDescent="0.2">
      <c r="A2" s="91" t="s">
        <v>46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3"/>
      <c r="BF2" s="93"/>
      <c r="BG2" s="94"/>
    </row>
    <row r="3" spans="1:59" ht="25.8" x14ac:dyDescent="0.2">
      <c r="A3" s="95" t="s">
        <v>47</v>
      </c>
      <c r="B3" s="95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s="97" customFormat="1" ht="30" customHeight="1" x14ac:dyDescent="0.2">
      <c r="A4" s="96" t="s">
        <v>48</v>
      </c>
      <c r="B4" s="96"/>
      <c r="AS4" s="273"/>
      <c r="AT4" s="273"/>
      <c r="AU4" s="273"/>
      <c r="AV4" s="273"/>
      <c r="AW4" s="274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令和年月日</v>
      </c>
      <c r="AX4" s="274"/>
      <c r="AY4" s="274"/>
      <c r="AZ4" s="274"/>
      <c r="BA4" s="274"/>
      <c r="BB4" s="274"/>
      <c r="BC4" s="274"/>
      <c r="BD4" s="274"/>
      <c r="BE4" s="274"/>
      <c r="BF4" s="274"/>
      <c r="BG4" s="274"/>
    </row>
    <row r="5" spans="1:59" s="97" customFormat="1" ht="42" customHeight="1" x14ac:dyDescent="0.2">
      <c r="A5" s="98" t="s">
        <v>49</v>
      </c>
      <c r="B5" s="98"/>
    </row>
    <row r="6" spans="1:59" s="97" customFormat="1" ht="45" customHeight="1" x14ac:dyDescent="0.2">
      <c r="A6" s="96" t="s">
        <v>50</v>
      </c>
      <c r="B6" s="96"/>
      <c r="N6" s="284" t="str">
        <f>LEFTB('支払金口座情報登録依頼書 【入力シート】'!C6,160)</f>
        <v/>
      </c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114"/>
    </row>
    <row r="7" spans="1:59" s="97" customFormat="1" ht="25.8" x14ac:dyDescent="0.2">
      <c r="A7" s="96" t="s">
        <v>51</v>
      </c>
      <c r="B7" s="96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</row>
    <row r="8" spans="1:59" s="97" customFormat="1" ht="45" customHeight="1" x14ac:dyDescent="0.2">
      <c r="A8" s="96" t="s">
        <v>52</v>
      </c>
      <c r="B8" s="96"/>
      <c r="N8" s="275" t="str">
        <f>LEFTB('支払金口座情報登録依頼書 【入力シート】'!C7,132)</f>
        <v/>
      </c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Z8" s="98" t="s">
        <v>53</v>
      </c>
    </row>
    <row r="9" spans="1:59" ht="24" customHeight="1" x14ac:dyDescent="0.2">
      <c r="I9" s="100" t="s">
        <v>54</v>
      </c>
      <c r="J9" s="100"/>
    </row>
    <row r="10" spans="1:59" ht="18" customHeight="1" x14ac:dyDescent="0.2"/>
    <row r="11" spans="1:59" s="101" customFormat="1" ht="19.8" thickBot="1" x14ac:dyDescent="0.25">
      <c r="A11" s="101" t="s">
        <v>55</v>
      </c>
    </row>
    <row r="12" spans="1:59" s="102" customFormat="1" x14ac:dyDescent="0.2">
      <c r="C12" s="103" t="s">
        <v>56</v>
      </c>
      <c r="D12" s="103"/>
      <c r="E12" s="100"/>
      <c r="F12" s="100"/>
      <c r="M12" s="276" t="s">
        <v>57</v>
      </c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8"/>
    </row>
    <row r="13" spans="1:59" s="102" customFormat="1" ht="47.25" customHeight="1" thickBot="1" x14ac:dyDescent="0.25">
      <c r="C13" s="282" t="s">
        <v>58</v>
      </c>
      <c r="D13" s="282"/>
      <c r="E13" s="282"/>
      <c r="F13" s="99"/>
      <c r="M13" s="283" t="str">
        <f>MID('支払金口座情報登録依頼書 【入力シート】'!C9,1,1)</f>
        <v/>
      </c>
      <c r="N13" s="280"/>
      <c r="O13" s="279" t="str">
        <f>MID('支払金口座情報登録依頼書 【入力シート】'!C9,2,1)</f>
        <v/>
      </c>
      <c r="P13" s="280"/>
      <c r="Q13" s="279" t="str">
        <f>MID('支払金口座情報登録依頼書 【入力シート】'!C9,3,1)</f>
        <v/>
      </c>
      <c r="R13" s="280"/>
      <c r="S13" s="279" t="str">
        <f>MID('支払金口座情報登録依頼書 【入力シート】'!C9,4,1)</f>
        <v/>
      </c>
      <c r="T13" s="280"/>
      <c r="U13" s="279" t="str">
        <f>MID('支払金口座情報登録依頼書 【入力シート】'!C9,5,1)</f>
        <v/>
      </c>
      <c r="V13" s="280"/>
      <c r="W13" s="279" t="str">
        <f>MID('支払金口座情報登録依頼書 【入力シート】'!C9,6,1)</f>
        <v/>
      </c>
      <c r="X13" s="280"/>
      <c r="Y13" s="279" t="str">
        <f>MID('支払金口座情報登録依頼書 【入力シート】'!C9,7,1)</f>
        <v/>
      </c>
      <c r="Z13" s="280"/>
      <c r="AA13" s="279" t="str">
        <f>MID('支払金口座情報登録依頼書 【入力シート】'!C9,8,1)</f>
        <v/>
      </c>
      <c r="AB13" s="280"/>
      <c r="AC13" s="279" t="str">
        <f>MID('支払金口座情報登録依頼書 【入力シート】'!C9,9,1)</f>
        <v/>
      </c>
      <c r="AD13" s="280"/>
      <c r="AE13" s="279" t="str">
        <f>MID('支払金口座情報登録依頼書 【入力シート】'!C9,10,1)</f>
        <v/>
      </c>
      <c r="AF13" s="280"/>
      <c r="AG13" s="279" t="str">
        <f>MID('支払金口座情報登録依頼書 【入力シート】'!C9,11,1)</f>
        <v/>
      </c>
      <c r="AH13" s="281"/>
    </row>
    <row r="14" spans="1:59" s="102" customFormat="1" ht="18" customHeight="1" x14ac:dyDescent="0.2">
      <c r="C14" s="100" t="s">
        <v>59</v>
      </c>
      <c r="D14" s="100"/>
      <c r="E14" s="100"/>
      <c r="F14" s="100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59" s="102" customFormat="1" x14ac:dyDescent="0.2">
      <c r="C15" s="100" t="s">
        <v>60</v>
      </c>
      <c r="D15" s="100"/>
      <c r="E15" s="100"/>
      <c r="F15" s="100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59" s="102" customFormat="1" ht="18" customHeight="1" thickBot="1" x14ac:dyDescent="0.25"/>
    <row r="17" spans="1:59" s="102" customFormat="1" ht="35.25" customHeight="1" x14ac:dyDescent="0.2">
      <c r="A17" s="262" t="s">
        <v>61</v>
      </c>
      <c r="B17" s="263"/>
      <c r="C17" s="263"/>
      <c r="D17" s="263"/>
      <c r="E17" s="263"/>
      <c r="F17" s="264"/>
      <c r="G17" s="265" t="str">
        <f>MID('支払金口座情報登録依頼書 【入力シート】'!C12,1,48)</f>
        <v/>
      </c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6"/>
    </row>
    <row r="18" spans="1:59" s="102" customFormat="1" ht="47.25" customHeight="1" thickBot="1" x14ac:dyDescent="0.25">
      <c r="A18" s="267" t="s">
        <v>62</v>
      </c>
      <c r="B18" s="268"/>
      <c r="C18" s="268"/>
      <c r="D18" s="268"/>
      <c r="E18" s="268"/>
      <c r="F18" s="269"/>
      <c r="G18" s="270" t="str">
        <f>MID('支払金口座情報登録依頼書 【入力シート】'!C13,1,1)</f>
        <v/>
      </c>
      <c r="H18" s="255"/>
      <c r="I18" s="254" t="str">
        <f>MID('支払金口座情報登録依頼書 【入力シート】'!C13,2,1)</f>
        <v/>
      </c>
      <c r="J18" s="255"/>
      <c r="K18" s="254" t="str">
        <f>MID('支払金口座情報登録依頼書 【入力シート】'!C13,3,1)</f>
        <v/>
      </c>
      <c r="L18" s="255"/>
      <c r="M18" s="254" t="str">
        <f>MID('支払金口座情報登録依頼書 【入力シート】'!C13,4,1)</f>
        <v/>
      </c>
      <c r="N18" s="255"/>
      <c r="O18" s="254" t="str">
        <f>MID('支払金口座情報登録依頼書 【入力シート】'!C13,5,1)</f>
        <v/>
      </c>
      <c r="P18" s="255"/>
      <c r="Q18" s="254" t="str">
        <f>MID('支払金口座情報登録依頼書 【入力シート】'!C13,6,1)</f>
        <v/>
      </c>
      <c r="R18" s="255"/>
      <c r="S18" s="254" t="str">
        <f>MID('支払金口座情報登録依頼書 【入力シート】'!C13,7,1)</f>
        <v/>
      </c>
      <c r="T18" s="255"/>
      <c r="U18" s="254" t="str">
        <f>MID('支払金口座情報登録依頼書 【入力シート】'!C13,8,1)</f>
        <v/>
      </c>
      <c r="V18" s="255"/>
      <c r="W18" s="254" t="str">
        <f>MID('支払金口座情報登録依頼書 【入力シート】'!C13,9,1)</f>
        <v/>
      </c>
      <c r="X18" s="255"/>
      <c r="Y18" s="254" t="str">
        <f>MID('支払金口座情報登録依頼書 【入力シート】'!C13,10,1)</f>
        <v/>
      </c>
      <c r="Z18" s="255"/>
      <c r="AA18" s="254" t="str">
        <f>MID('支払金口座情報登録依頼書 【入力シート】'!C13,11,1)</f>
        <v/>
      </c>
      <c r="AB18" s="255"/>
      <c r="AC18" s="254" t="str">
        <f>MID('支払金口座情報登録依頼書 【入力シート】'!C13,12,1)</f>
        <v/>
      </c>
      <c r="AD18" s="255"/>
      <c r="AE18" s="254" t="str">
        <f>MID('支払金口座情報登録依頼書 【入力シート】'!C13,13,1)</f>
        <v/>
      </c>
      <c r="AF18" s="255"/>
      <c r="AG18" s="254" t="str">
        <f>MID('支払金口座情報登録依頼書 【入力シート】'!C13,14,1)</f>
        <v/>
      </c>
      <c r="AH18" s="255"/>
      <c r="AI18" s="254" t="str">
        <f>MID('支払金口座情報登録依頼書 【入力シート】'!C13,15,1)</f>
        <v/>
      </c>
      <c r="AJ18" s="255"/>
      <c r="AK18" s="254" t="str">
        <f>MID('支払金口座情報登録依頼書 【入力シート】'!C13,16,1)</f>
        <v/>
      </c>
      <c r="AL18" s="255"/>
      <c r="AM18" s="254" t="str">
        <f>MID('支払金口座情報登録依頼書 【入力シート】'!C13,17,1)</f>
        <v/>
      </c>
      <c r="AN18" s="255"/>
      <c r="AO18" s="254" t="str">
        <f>MID('支払金口座情報登録依頼書 【入力シート】'!C13,18,1)</f>
        <v/>
      </c>
      <c r="AP18" s="255"/>
      <c r="AQ18" s="254" t="str">
        <f>MID('支払金口座情報登録依頼書 【入力シート】'!C13,19,1)</f>
        <v/>
      </c>
      <c r="AR18" s="255"/>
      <c r="AS18" s="254" t="str">
        <f>MID('支払金口座情報登録依頼書 【入力シート】'!C13,20,1)</f>
        <v/>
      </c>
      <c r="AT18" s="255"/>
      <c r="AU18" s="254" t="str">
        <f>MID('支払金口座情報登録依頼書 【入力シート】'!C13,21,1)</f>
        <v/>
      </c>
      <c r="AV18" s="255"/>
      <c r="AW18" s="254" t="str">
        <f>MID('支払金口座情報登録依頼書 【入力シート】'!C13,22,1)</f>
        <v/>
      </c>
      <c r="AX18" s="255"/>
      <c r="AY18" s="254" t="str">
        <f>MID('支払金口座情報登録依頼書 【入力シート】'!C13,23,1)</f>
        <v/>
      </c>
      <c r="AZ18" s="255"/>
      <c r="BA18" s="254" t="str">
        <f>MID('支払金口座情報登録依頼書 【入力シート】'!C13,24,1)</f>
        <v/>
      </c>
      <c r="BB18" s="271"/>
    </row>
    <row r="19" spans="1:59" s="102" customFormat="1" ht="18" customHeight="1" thickBot="1" x14ac:dyDescent="0.25"/>
    <row r="20" spans="1:59" s="102" customFormat="1" ht="47.25" customHeight="1" thickBot="1" x14ac:dyDescent="0.25">
      <c r="A20" s="256" t="s">
        <v>63</v>
      </c>
      <c r="B20" s="257"/>
      <c r="C20" s="257"/>
      <c r="D20" s="257"/>
      <c r="E20" s="257"/>
      <c r="F20" s="258"/>
      <c r="G20" s="259" t="str">
        <f>MID('支払金口座情報登録依頼書 【入力シート】'!C14,1,1)</f>
        <v/>
      </c>
      <c r="H20" s="260"/>
      <c r="I20" s="250" t="str">
        <f>MID('支払金口座情報登録依頼書 【入力シート】'!C14,2,1)</f>
        <v/>
      </c>
      <c r="J20" s="260"/>
      <c r="K20" s="250" t="str">
        <f>MID('支払金口座情報登録依頼書 【入力シート】'!C14,3,1)</f>
        <v/>
      </c>
      <c r="L20" s="260"/>
      <c r="M20" s="250" t="s">
        <v>64</v>
      </c>
      <c r="N20" s="260"/>
      <c r="O20" s="250" t="str">
        <f>MID('支払金口座情報登録依頼書 【入力シート】'!E14,1,1)</f>
        <v/>
      </c>
      <c r="P20" s="260"/>
      <c r="Q20" s="250" t="str">
        <f>MID('支払金口座情報登録依頼書 【入力シート】'!E14,2,1)</f>
        <v/>
      </c>
      <c r="R20" s="260"/>
      <c r="S20" s="250" t="str">
        <f>MID('支払金口座情報登録依頼書 【入力シート】'!E14,3,1)</f>
        <v/>
      </c>
      <c r="T20" s="260"/>
      <c r="U20" s="250" t="str">
        <f>MID('支払金口座情報登録依頼書 【入力シート】'!E14,4,1)</f>
        <v/>
      </c>
      <c r="V20" s="251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</row>
    <row r="21" spans="1:59" s="102" customFormat="1" ht="47.25" customHeight="1" thickBot="1" x14ac:dyDescent="0.25">
      <c r="A21" s="242" t="s">
        <v>65</v>
      </c>
      <c r="B21" s="243"/>
      <c r="C21" s="243"/>
      <c r="D21" s="243"/>
      <c r="E21" s="243"/>
      <c r="F21" s="244"/>
      <c r="G21" s="252" t="str">
        <f>MID('支払金口座情報登録依頼書 【入力シート】'!$C15,1,1)</f>
        <v/>
      </c>
      <c r="H21" s="253"/>
      <c r="I21" s="261" t="str">
        <f>MID('支払金口座情報登録依頼書 【入力シート】'!$C15,2,1)</f>
        <v/>
      </c>
      <c r="J21" s="253"/>
      <c r="K21" s="252" t="str">
        <f>MID('支払金口座情報登録依頼書 【入力シート】'!$C15,3,1)</f>
        <v/>
      </c>
      <c r="L21" s="253"/>
      <c r="M21" s="252" t="str">
        <f>MID('支払金口座情報登録依頼書 【入力シート】'!$C15,4,1)</f>
        <v/>
      </c>
      <c r="N21" s="253"/>
      <c r="O21" s="261" t="str">
        <f>MID('支払金口座情報登録依頼書 【入力シート】'!$C15,5,1)</f>
        <v/>
      </c>
      <c r="P21" s="253"/>
      <c r="Q21" s="252" t="str">
        <f>MID('支払金口座情報登録依頼書 【入力シート】'!$C15,6,1)</f>
        <v/>
      </c>
      <c r="R21" s="253"/>
      <c r="S21" s="252" t="str">
        <f>MID('支払金口座情報登録依頼書 【入力シート】'!$C15,7,1)</f>
        <v/>
      </c>
      <c r="T21" s="253"/>
      <c r="U21" s="252" t="str">
        <f>MID('支払金口座情報登録依頼書 【入力シート】'!$C15,8,1)</f>
        <v/>
      </c>
      <c r="V21" s="253"/>
      <c r="W21" s="252" t="str">
        <f>MID('支払金口座情報登録依頼書 【入力シート】'!$C15,9,1)</f>
        <v/>
      </c>
      <c r="X21" s="253"/>
      <c r="Y21" s="252" t="str">
        <f>MID('支払金口座情報登録依頼書 【入力シート】'!$C15,10,1)</f>
        <v/>
      </c>
      <c r="Z21" s="253"/>
      <c r="AA21" s="252" t="str">
        <f>MID('支払金口座情報登録依頼書 【入力シート】'!$C15,11,1)</f>
        <v/>
      </c>
      <c r="AB21" s="253"/>
      <c r="AC21" s="252" t="str">
        <f>MID('支払金口座情報登録依頼書 【入力シート】'!$C15,12,1)</f>
        <v/>
      </c>
      <c r="AD21" s="253"/>
      <c r="AE21" s="252" t="str">
        <f>MID('支払金口座情報登録依頼書 【入力シート】'!$C15,13,1)</f>
        <v/>
      </c>
      <c r="AF21" s="253"/>
      <c r="AG21" s="252" t="str">
        <f>MID('支払金口座情報登録依頼書 【入力シート】'!$C15,14,1)</f>
        <v/>
      </c>
      <c r="AH21" s="253"/>
      <c r="AI21" s="252" t="str">
        <f>MID('支払金口座情報登録依頼書 【入力シート】'!$C15,15,1)</f>
        <v/>
      </c>
      <c r="AJ21" s="253"/>
      <c r="AK21" s="252" t="str">
        <f>MID('支払金口座情報登録依頼書 【入力シート】'!$C15,16,1)</f>
        <v/>
      </c>
      <c r="AL21" s="253"/>
      <c r="AM21" s="252" t="str">
        <f>MID('支払金口座情報登録依頼書 【入力シート】'!$C15,17,1)</f>
        <v/>
      </c>
      <c r="AN21" s="253"/>
      <c r="AO21" s="252" t="str">
        <f>MID('支払金口座情報登録依頼書 【入力シート】'!$C15,18,1)</f>
        <v/>
      </c>
      <c r="AP21" s="253"/>
      <c r="AQ21" s="252" t="str">
        <f>MID('支払金口座情報登録依頼書 【入力シート】'!$C15,19,1)</f>
        <v/>
      </c>
      <c r="AR21" s="253"/>
      <c r="AS21" s="252" t="str">
        <f>MID('支払金口座情報登録依頼書 【入力シート】'!$C15,20,1)</f>
        <v/>
      </c>
      <c r="AT21" s="253"/>
      <c r="AU21" s="252" t="str">
        <f>MID('支払金口座情報登録依頼書 【入力シート】'!$C15,21,1)</f>
        <v/>
      </c>
      <c r="AV21" s="253"/>
      <c r="AW21" s="252" t="str">
        <f>MID('支払金口座情報登録依頼書 【入力シート】'!$C15,22,1)</f>
        <v/>
      </c>
      <c r="AX21" s="253"/>
      <c r="AY21" s="250" t="str">
        <f>MID('支払金口座情報登録依頼書 【入力シート】'!$C15,23,1)</f>
        <v/>
      </c>
      <c r="AZ21" s="251"/>
    </row>
    <row r="22" spans="1:59" s="102" customFormat="1" ht="47.25" customHeight="1" thickBot="1" x14ac:dyDescent="0.25">
      <c r="A22" s="245"/>
      <c r="B22" s="246"/>
      <c r="C22" s="246"/>
      <c r="D22" s="246"/>
      <c r="E22" s="246"/>
      <c r="F22" s="247"/>
      <c r="G22" s="241" t="str">
        <f>MID('支払金口座情報登録依頼書 【入力シート】'!$C15,24,1)</f>
        <v/>
      </c>
      <c r="H22" s="208"/>
      <c r="I22" s="207" t="str">
        <f>MID('支払金口座情報登録依頼書 【入力シート】'!$C15,25,1)</f>
        <v/>
      </c>
      <c r="J22" s="208"/>
      <c r="K22" s="207" t="str">
        <f>MID('支払金口座情報登録依頼書 【入力シート】'!$C15,26,1)</f>
        <v/>
      </c>
      <c r="L22" s="208"/>
      <c r="M22" s="207" t="str">
        <f>MID('支払金口座情報登録依頼書 【入力シート】'!$C15,27,1)</f>
        <v/>
      </c>
      <c r="N22" s="208"/>
      <c r="O22" s="207" t="str">
        <f>MID('支払金口座情報登録依頼書 【入力シート】'!$C15,28,1)</f>
        <v/>
      </c>
      <c r="P22" s="208"/>
      <c r="Q22" s="207" t="str">
        <f>MID('支払金口座情報登録依頼書 【入力シート】'!$C15,29,1)</f>
        <v/>
      </c>
      <c r="R22" s="208"/>
      <c r="S22" s="207" t="str">
        <f>MID('支払金口座情報登録依頼書 【入力シート】'!$C15,30,1)</f>
        <v/>
      </c>
      <c r="T22" s="208"/>
      <c r="U22" s="207" t="str">
        <f>MID('支払金口座情報登録依頼書 【入力シート】'!$C15,31,1)</f>
        <v/>
      </c>
      <c r="V22" s="208"/>
      <c r="W22" s="207" t="str">
        <f>MID('支払金口座情報登録依頼書 【入力シート】'!$C15,32,1)</f>
        <v/>
      </c>
      <c r="X22" s="208"/>
      <c r="Y22" s="207" t="str">
        <f>MID('支払金口座情報登録依頼書 【入力シート】'!$C15,33,1)</f>
        <v/>
      </c>
      <c r="Z22" s="208"/>
      <c r="AA22" s="207" t="str">
        <f>MID('支払金口座情報登録依頼書 【入力シート】'!$C15,34,1)</f>
        <v/>
      </c>
      <c r="AB22" s="208"/>
      <c r="AC22" s="207" t="str">
        <f>MID('支払金口座情報登録依頼書 【入力シート】'!$C15,35,1)</f>
        <v/>
      </c>
      <c r="AD22" s="208"/>
      <c r="AE22" s="207" t="str">
        <f>MID('支払金口座情報登録依頼書 【入力シート】'!$C15,36,1)</f>
        <v/>
      </c>
      <c r="AF22" s="208"/>
      <c r="AG22" s="207" t="str">
        <f>MID('支払金口座情報登録依頼書 【入力シート】'!$C15,37,1)</f>
        <v/>
      </c>
      <c r="AH22" s="208"/>
      <c r="AI22" s="207" t="str">
        <f>MID('支払金口座情報登録依頼書 【入力シート】'!$C15,38,1)</f>
        <v/>
      </c>
      <c r="AJ22" s="208"/>
      <c r="AK22" s="207" t="str">
        <f>MID('支払金口座情報登録依頼書 【入力シート】'!$C15,39,1)</f>
        <v/>
      </c>
      <c r="AL22" s="208"/>
      <c r="AM22" s="207" t="str">
        <f>MID('支払金口座情報登録依頼書 【入力シート】'!$C15,40,1)</f>
        <v/>
      </c>
      <c r="AN22" s="208"/>
      <c r="AO22" s="207" t="str">
        <f>MID('支払金口座情報登録依頼書 【入力シート】'!$C15,41,1)</f>
        <v/>
      </c>
      <c r="AP22" s="208"/>
      <c r="AQ22" s="207" t="str">
        <f>MID('支払金口座情報登録依頼書 【入力シート】'!$C15,42,1)</f>
        <v/>
      </c>
      <c r="AR22" s="208"/>
      <c r="AS22" s="207" t="str">
        <f>MID('支払金口座情報登録依頼書 【入力シート】'!$C15,43,1)</f>
        <v/>
      </c>
      <c r="AT22" s="208"/>
      <c r="AU22" s="207" t="str">
        <f>MID('支払金口座情報登録依頼書 【入力シート】'!$C15,44,1)</f>
        <v/>
      </c>
      <c r="AV22" s="208"/>
      <c r="AW22" s="207" t="str">
        <f>MID('支払金口座情報登録依頼書 【入力シート】'!$C15,45,1)</f>
        <v/>
      </c>
      <c r="AX22" s="241"/>
      <c r="AY22" s="105"/>
      <c r="AZ22" s="106"/>
    </row>
    <row r="23" spans="1:59" s="102" customFormat="1" ht="18" customHeight="1" thickBot="1" x14ac:dyDescent="0.25"/>
    <row r="24" spans="1:59" s="102" customFormat="1" ht="24" customHeight="1" x14ac:dyDescent="0.2">
      <c r="A24" s="242" t="s">
        <v>66</v>
      </c>
      <c r="B24" s="243"/>
      <c r="C24" s="243"/>
      <c r="D24" s="243"/>
      <c r="E24" s="243"/>
      <c r="F24" s="244"/>
      <c r="G24" s="248" t="str">
        <f>MID('支払金口座情報登録依頼書 【入力シート】'!C16,1,1)</f>
        <v/>
      </c>
      <c r="H24" s="236"/>
      <c r="I24" s="235" t="str">
        <f>MID('支払金口座情報登録依頼書 【入力シート】'!C16,2,1)</f>
        <v/>
      </c>
      <c r="J24" s="236"/>
      <c r="K24" s="235" t="str">
        <f>MID('支払金口座情報登録依頼書 【入力シート】'!C16,3,1)</f>
        <v/>
      </c>
      <c r="L24" s="236"/>
      <c r="M24" s="235" t="str">
        <f>MID('支払金口座情報登録依頼書 【入力シート】'!C16,4,1)</f>
        <v/>
      </c>
      <c r="N24" s="236"/>
      <c r="O24" s="235" t="str">
        <f>MID('支払金口座情報登録依頼書 【入力シート】'!C16,5,1)</f>
        <v/>
      </c>
      <c r="P24" s="236"/>
      <c r="Q24" s="235" t="s">
        <v>67</v>
      </c>
      <c r="R24" s="236"/>
      <c r="S24" s="235" t="str">
        <f>MID('支払金口座情報登録依頼書 【入力シート】'!E16,1,1)</f>
        <v/>
      </c>
      <c r="T24" s="236"/>
      <c r="U24" s="235" t="str">
        <f>MID('支払金口座情報登録依頼書 【入力シート】'!E16,2,1)</f>
        <v/>
      </c>
      <c r="V24" s="236"/>
      <c r="W24" s="235" t="str">
        <f>MID('支払金口座情報登録依頼書 【入力シート】'!E16,3,1)</f>
        <v/>
      </c>
      <c r="X24" s="236"/>
      <c r="Y24" s="235" t="str">
        <f>MID('支払金口座情報登録依頼書 【入力シート】'!E16,4,1)</f>
        <v/>
      </c>
      <c r="Z24" s="236"/>
      <c r="AA24" s="235" t="s">
        <v>67</v>
      </c>
      <c r="AB24" s="236"/>
      <c r="AC24" s="235" t="str">
        <f>MID('支払金口座情報登録依頼書 【入力シート】'!K16,1,1)</f>
        <v/>
      </c>
      <c r="AD24" s="236"/>
      <c r="AE24" s="235" t="str">
        <f>MID('支払金口座情報登録依頼書 【入力シート】'!K16,2,1)</f>
        <v/>
      </c>
      <c r="AF24" s="236"/>
      <c r="AG24" s="235" t="str">
        <f>MID('支払金口座情報登録依頼書 【入力シート】'!K16,3,1)</f>
        <v/>
      </c>
      <c r="AH24" s="236"/>
      <c r="AI24" s="235" t="str">
        <f>MID('支払金口座情報登録依頼書 【入力シート】'!K16,4,1)</f>
        <v/>
      </c>
      <c r="AJ24" s="239"/>
      <c r="AM24" s="100"/>
    </row>
    <row r="25" spans="1:59" s="102" customFormat="1" ht="24" customHeight="1" thickBot="1" x14ac:dyDescent="0.25">
      <c r="A25" s="245"/>
      <c r="B25" s="246"/>
      <c r="C25" s="246"/>
      <c r="D25" s="246"/>
      <c r="E25" s="246"/>
      <c r="F25" s="247"/>
      <c r="G25" s="249"/>
      <c r="H25" s="238"/>
      <c r="I25" s="237"/>
      <c r="J25" s="238"/>
      <c r="K25" s="237"/>
      <c r="L25" s="238"/>
      <c r="M25" s="237"/>
      <c r="N25" s="238"/>
      <c r="O25" s="237"/>
      <c r="P25" s="238"/>
      <c r="Q25" s="237"/>
      <c r="R25" s="238"/>
      <c r="S25" s="237"/>
      <c r="T25" s="238"/>
      <c r="U25" s="237"/>
      <c r="V25" s="238"/>
      <c r="W25" s="237"/>
      <c r="X25" s="238"/>
      <c r="Y25" s="237"/>
      <c r="Z25" s="238"/>
      <c r="AA25" s="237"/>
      <c r="AB25" s="238"/>
      <c r="AC25" s="237"/>
      <c r="AD25" s="238"/>
      <c r="AE25" s="237"/>
      <c r="AF25" s="238"/>
      <c r="AG25" s="237"/>
      <c r="AH25" s="238"/>
      <c r="AI25" s="237"/>
      <c r="AJ25" s="240"/>
      <c r="AL25" s="107"/>
      <c r="AM25" s="107"/>
      <c r="AS25" s="100"/>
    </row>
    <row r="26" spans="1:59" s="102" customFormat="1" x14ac:dyDescent="0.2">
      <c r="A26" s="100" t="s">
        <v>68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C26" s="107"/>
      <c r="AD26" s="107"/>
      <c r="AO26" s="103"/>
      <c r="AS26" s="100"/>
    </row>
    <row r="27" spans="1:59" s="102" customFormat="1" x14ac:dyDescent="0.2">
      <c r="A27" s="100" t="s">
        <v>69</v>
      </c>
      <c r="AD27" s="103"/>
      <c r="AN27" s="103"/>
      <c r="AS27" s="100"/>
    </row>
    <row r="28" spans="1:59" s="102" customFormat="1" x14ac:dyDescent="0.2">
      <c r="A28" s="100"/>
      <c r="B28" s="100" t="s">
        <v>70</v>
      </c>
      <c r="AD28" s="103"/>
      <c r="AP28" s="103"/>
      <c r="AS28" s="100"/>
      <c r="AX28" s="100"/>
    </row>
    <row r="29" spans="1:59" s="102" customFormat="1" ht="10.5" customHeight="1" thickBot="1" x14ac:dyDescent="0.25">
      <c r="A29" s="100"/>
      <c r="B29" s="100"/>
      <c r="AD29" s="103"/>
      <c r="AP29" s="103"/>
      <c r="AS29" s="100"/>
      <c r="AX29" s="100"/>
    </row>
    <row r="30" spans="1:59" s="101" customFormat="1" ht="21" customHeight="1" x14ac:dyDescent="0.2">
      <c r="A30" s="227" t="s">
        <v>71</v>
      </c>
      <c r="B30" s="228"/>
      <c r="C30" s="228"/>
      <c r="D30" s="228"/>
      <c r="E30" s="231" t="s">
        <v>72</v>
      </c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32"/>
      <c r="S30" s="220" t="s">
        <v>73</v>
      </c>
      <c r="T30" s="220"/>
      <c r="U30" s="220"/>
      <c r="V30" s="220"/>
      <c r="W30" s="220"/>
      <c r="X30" s="220"/>
      <c r="Y30" s="220"/>
      <c r="Z30" s="220"/>
      <c r="AA30" s="220"/>
      <c r="AB30" s="220"/>
      <c r="AC30" s="231" t="s">
        <v>74</v>
      </c>
      <c r="AD30" s="220"/>
      <c r="AE30" s="220"/>
      <c r="AF30" s="220"/>
      <c r="AG30" s="220"/>
      <c r="AH30" s="220"/>
      <c r="AI30" s="220"/>
      <c r="AJ30" s="232"/>
      <c r="AK30" s="220" t="s">
        <v>75</v>
      </c>
      <c r="AL30" s="220"/>
      <c r="AM30" s="220"/>
      <c r="AN30" s="220"/>
      <c r="AO30" s="220"/>
      <c r="AP30" s="220"/>
      <c r="AQ30" s="231" t="s">
        <v>76</v>
      </c>
      <c r="AR30" s="232"/>
      <c r="AS30" s="220" t="s">
        <v>77</v>
      </c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1"/>
      <c r="BG30" s="108"/>
    </row>
    <row r="31" spans="1:59" s="101" customFormat="1" ht="47.25" customHeight="1" thickBot="1" x14ac:dyDescent="0.25">
      <c r="A31" s="229"/>
      <c r="B31" s="230"/>
      <c r="C31" s="230"/>
      <c r="D31" s="230"/>
      <c r="E31" s="222" t="str">
        <f>MID('支払金口座情報登録依頼書 【入力シート】'!D18,1,12)</f>
        <v/>
      </c>
      <c r="F31" s="223"/>
      <c r="G31" s="223"/>
      <c r="H31" s="223"/>
      <c r="I31" s="223"/>
      <c r="J31" s="223"/>
      <c r="K31" s="223"/>
      <c r="L31" s="223"/>
      <c r="M31" s="233"/>
      <c r="N31" s="233"/>
      <c r="O31" s="233"/>
      <c r="P31" s="233"/>
      <c r="Q31" s="233"/>
      <c r="R31" s="234"/>
      <c r="S31" s="222" t="str">
        <f>MID('支払金口座情報登録依頼書 【入力シート】'!D21,1,12)</f>
        <v/>
      </c>
      <c r="T31" s="223"/>
      <c r="U31" s="223"/>
      <c r="V31" s="223"/>
      <c r="W31" s="223"/>
      <c r="X31" s="223"/>
      <c r="Y31" s="223"/>
      <c r="Z31" s="223"/>
      <c r="AA31" s="224"/>
      <c r="AB31" s="225"/>
      <c r="AC31" s="217" t="str">
        <f>MID('支払金口座情報登録依頼書 【入力シート】'!N18,1,1)</f>
        <v/>
      </c>
      <c r="AD31" s="215"/>
      <c r="AE31" s="216" t="str">
        <f>MID('支払金口座情報登録依頼書 【入力シート】'!N18,2,1)</f>
        <v/>
      </c>
      <c r="AF31" s="215"/>
      <c r="AG31" s="216" t="str">
        <f>MID('支払金口座情報登録依頼書 【入力シート】'!N18,3,1)</f>
        <v/>
      </c>
      <c r="AH31" s="215"/>
      <c r="AI31" s="216" t="str">
        <f>MID('支払金口座情報登録依頼書 【入力シート】'!N18,4,1)</f>
        <v/>
      </c>
      <c r="AJ31" s="218"/>
      <c r="AK31" s="214" t="str">
        <f>MID('支払金口座情報登録依頼書 【入力シート】'!N21,1,1)</f>
        <v/>
      </c>
      <c r="AL31" s="215"/>
      <c r="AM31" s="216" t="str">
        <f>MID('支払金口座情報登録依頼書 【入力シート】'!N21,2,1)</f>
        <v/>
      </c>
      <c r="AN31" s="215"/>
      <c r="AO31" s="216" t="str">
        <f>MID('支払金口座情報登録依頼書 【入力シート】'!N21,3,1)</f>
        <v/>
      </c>
      <c r="AP31" s="214"/>
      <c r="AQ31" s="217" t="str">
        <f>MID('支払金口座情報登録依頼書 【入力シート】'!D23,1,1)</f>
        <v/>
      </c>
      <c r="AR31" s="218"/>
      <c r="AS31" s="214" t="str">
        <f>MID('支払金口座情報登録依頼書 【入力シート】'!D24,1,1)</f>
        <v/>
      </c>
      <c r="AT31" s="215"/>
      <c r="AU31" s="216" t="str">
        <f>MID('支払金口座情報登録依頼書 【入力シート】'!D24,2,1)</f>
        <v/>
      </c>
      <c r="AV31" s="215"/>
      <c r="AW31" s="216" t="str">
        <f>MID('支払金口座情報登録依頼書 【入力シート】'!D24,3,1)</f>
        <v/>
      </c>
      <c r="AX31" s="215"/>
      <c r="AY31" s="216" t="str">
        <f>MID('支払金口座情報登録依頼書 【入力シート】'!D24,4,1)</f>
        <v/>
      </c>
      <c r="AZ31" s="215"/>
      <c r="BA31" s="216" t="str">
        <f>MID('支払金口座情報登録依頼書 【入力シート】'!D24,5,1)</f>
        <v/>
      </c>
      <c r="BB31" s="215"/>
      <c r="BC31" s="216" t="str">
        <f>MID('支払金口座情報登録依頼書 【入力シート】'!D24,6,1)</f>
        <v/>
      </c>
      <c r="BD31" s="215"/>
      <c r="BE31" s="216" t="str">
        <f>MID('支払金口座情報登録依頼書 【入力シート】'!D24,7,1)</f>
        <v/>
      </c>
      <c r="BF31" s="226"/>
      <c r="BG31" s="109"/>
    </row>
    <row r="32" spans="1:59" s="101" customFormat="1" ht="21" customHeight="1" x14ac:dyDescent="0.2">
      <c r="A32" s="209" t="s">
        <v>78</v>
      </c>
      <c r="B32" s="210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2"/>
      <c r="BG32" s="213"/>
    </row>
    <row r="33" spans="1:60" s="102" customFormat="1" ht="47.25" customHeight="1" thickBot="1" x14ac:dyDescent="0.25">
      <c r="A33" s="219" t="str">
        <f>MID('支払金口座情報登録依頼書 【入力シート】'!D25,1,1)</f>
        <v/>
      </c>
      <c r="B33" s="208"/>
      <c r="C33" s="207" t="str">
        <f>MID('支払金口座情報登録依頼書 【入力シート】'!D25,2,1)</f>
        <v/>
      </c>
      <c r="D33" s="208"/>
      <c r="E33" s="207" t="str">
        <f>MID('支払金口座情報登録依頼書 【入力シート】'!D25,3,1)</f>
        <v/>
      </c>
      <c r="F33" s="208"/>
      <c r="G33" s="207" t="str">
        <f>MID('支払金口座情報登録依頼書 【入力シート】'!D25,4,1)</f>
        <v/>
      </c>
      <c r="H33" s="208"/>
      <c r="I33" s="207" t="str">
        <f>MID('支払金口座情報登録依頼書 【入力シート】'!D25,5,1)</f>
        <v/>
      </c>
      <c r="J33" s="208"/>
      <c r="K33" s="207" t="str">
        <f>MID('支払金口座情報登録依頼書 【入力シート】'!D25,6,1)</f>
        <v/>
      </c>
      <c r="L33" s="208"/>
      <c r="M33" s="207" t="str">
        <f>MID('支払金口座情報登録依頼書 【入力シート】'!D25,7,1)</f>
        <v/>
      </c>
      <c r="N33" s="208"/>
      <c r="O33" s="207" t="str">
        <f>MID('支払金口座情報登録依頼書 【入力シート】'!D25,8,1)</f>
        <v/>
      </c>
      <c r="P33" s="208"/>
      <c r="Q33" s="207" t="str">
        <f>MID('支払金口座情報登録依頼書 【入力シート】'!D25,9,1)</f>
        <v/>
      </c>
      <c r="R33" s="208"/>
      <c r="S33" s="207" t="str">
        <f>MID('支払金口座情報登録依頼書 【入力シート】'!D25,10,1)</f>
        <v/>
      </c>
      <c r="T33" s="208"/>
      <c r="U33" s="207" t="str">
        <f>MID('支払金口座情報登録依頼書 【入力シート】'!D25,11,1)</f>
        <v/>
      </c>
      <c r="V33" s="208"/>
      <c r="W33" s="207" t="str">
        <f>MID('支払金口座情報登録依頼書 【入力シート】'!D25,12,1)</f>
        <v/>
      </c>
      <c r="X33" s="208"/>
      <c r="Y33" s="207" t="str">
        <f>MID('支払金口座情報登録依頼書 【入力シート】'!D25,13,1)</f>
        <v/>
      </c>
      <c r="Z33" s="208"/>
      <c r="AA33" s="207" t="str">
        <f>MID('支払金口座情報登録依頼書 【入力シート】'!D25,14,1)</f>
        <v/>
      </c>
      <c r="AB33" s="208"/>
      <c r="AC33" s="207" t="str">
        <f>MID('支払金口座情報登録依頼書 【入力シート】'!D25,15,1)</f>
        <v/>
      </c>
      <c r="AD33" s="208"/>
      <c r="AE33" s="207" t="str">
        <f>MID('支払金口座情報登録依頼書 【入力シート】'!D25,16,1)</f>
        <v/>
      </c>
      <c r="AF33" s="208"/>
      <c r="AG33" s="207" t="str">
        <f>MID('支払金口座情報登録依頼書 【入力シート】'!D25,17,1)</f>
        <v/>
      </c>
      <c r="AH33" s="208"/>
      <c r="AI33" s="207" t="str">
        <f>MID('支払金口座情報登録依頼書 【入力シート】'!D25,18,1)</f>
        <v/>
      </c>
      <c r="AJ33" s="208"/>
      <c r="AK33" s="207" t="str">
        <f>MID('支払金口座情報登録依頼書 【入力シート】'!D25,19,1)</f>
        <v/>
      </c>
      <c r="AL33" s="208"/>
      <c r="AM33" s="207" t="str">
        <f>MID('支払金口座情報登録依頼書 【入力シート】'!D25,20,1)</f>
        <v/>
      </c>
      <c r="AN33" s="208"/>
      <c r="AO33" s="207" t="str">
        <f>MID('支払金口座情報登録依頼書 【入力シート】'!D25,21,1)</f>
        <v/>
      </c>
      <c r="AP33" s="208"/>
      <c r="AQ33" s="207" t="str">
        <f>MID('支払金口座情報登録依頼書 【入力シート】'!D25,22,1)</f>
        <v/>
      </c>
      <c r="AR33" s="208"/>
      <c r="AS33" s="207" t="str">
        <f>MID('支払金口座情報登録依頼書 【入力シート】'!D25,23,1)</f>
        <v/>
      </c>
      <c r="AT33" s="208"/>
      <c r="AU33" s="207" t="str">
        <f>MID('支払金口座情報登録依頼書 【入力シート】'!D25,24,1)</f>
        <v/>
      </c>
      <c r="AV33" s="208"/>
      <c r="AW33" s="207" t="str">
        <f>MID('支払金口座情報登録依頼書 【入力シート】'!D25,25,1)</f>
        <v/>
      </c>
      <c r="AX33" s="208"/>
      <c r="AY33" s="207" t="str">
        <f>MID('支払金口座情報登録依頼書 【入力シート】'!D25,26,1)</f>
        <v/>
      </c>
      <c r="AZ33" s="208"/>
      <c r="BA33" s="207" t="str">
        <f>MID('支払金口座情報登録依頼書 【入力シート】'!D25,27,1)</f>
        <v/>
      </c>
      <c r="BB33" s="208"/>
      <c r="BC33" s="207" t="str">
        <f>MID('支払金口座情報登録依頼書 【入力シート】'!D25,28,1)</f>
        <v/>
      </c>
      <c r="BD33" s="208"/>
      <c r="BE33" s="207" t="str">
        <f>MID('支払金口座情報登録依頼書 【入力シート】'!D25,29,1)</f>
        <v/>
      </c>
      <c r="BF33" s="208"/>
      <c r="BG33" s="110" t="str">
        <f>MID('支払金口座情報登録依頼書 【入力シート】'!D25,30,1)</f>
        <v/>
      </c>
      <c r="BH33" s="96"/>
    </row>
    <row r="34" spans="1:60" s="102" customFormat="1" ht="18" customHeight="1" thickBot="1" x14ac:dyDescent="0.25"/>
    <row r="35" spans="1:60" s="101" customFormat="1" ht="21" customHeight="1" x14ac:dyDescent="0.2">
      <c r="A35" s="227" t="s">
        <v>79</v>
      </c>
      <c r="B35" s="228"/>
      <c r="C35" s="228"/>
      <c r="D35" s="228"/>
      <c r="E35" s="231" t="s">
        <v>72</v>
      </c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32"/>
      <c r="S35" s="220" t="s">
        <v>73</v>
      </c>
      <c r="T35" s="220"/>
      <c r="U35" s="220"/>
      <c r="V35" s="220"/>
      <c r="W35" s="220"/>
      <c r="X35" s="220"/>
      <c r="Y35" s="220"/>
      <c r="Z35" s="220"/>
      <c r="AA35" s="220"/>
      <c r="AB35" s="220"/>
      <c r="AC35" s="231" t="s">
        <v>74</v>
      </c>
      <c r="AD35" s="220"/>
      <c r="AE35" s="220"/>
      <c r="AF35" s="220"/>
      <c r="AG35" s="220"/>
      <c r="AH35" s="220"/>
      <c r="AI35" s="220"/>
      <c r="AJ35" s="232"/>
      <c r="AK35" s="220" t="s">
        <v>75</v>
      </c>
      <c r="AL35" s="220"/>
      <c r="AM35" s="220"/>
      <c r="AN35" s="220"/>
      <c r="AO35" s="220"/>
      <c r="AP35" s="220"/>
      <c r="AQ35" s="231" t="s">
        <v>76</v>
      </c>
      <c r="AR35" s="232"/>
      <c r="AS35" s="220" t="s">
        <v>77</v>
      </c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1"/>
      <c r="BG35" s="108"/>
    </row>
    <row r="36" spans="1:60" s="101" customFormat="1" ht="47.25" customHeight="1" thickBot="1" x14ac:dyDescent="0.25">
      <c r="A36" s="229"/>
      <c r="B36" s="230"/>
      <c r="C36" s="230"/>
      <c r="D36" s="230"/>
      <c r="E36" s="222" t="str">
        <f>MID('支払金口座情報登録依頼書 【入力シート】'!D27,1,12)</f>
        <v/>
      </c>
      <c r="F36" s="223"/>
      <c r="G36" s="223"/>
      <c r="H36" s="223"/>
      <c r="I36" s="223"/>
      <c r="J36" s="223"/>
      <c r="K36" s="223"/>
      <c r="L36" s="223"/>
      <c r="M36" s="224"/>
      <c r="N36" s="224"/>
      <c r="O36" s="224"/>
      <c r="P36" s="224"/>
      <c r="Q36" s="224"/>
      <c r="R36" s="225"/>
      <c r="S36" s="222" t="str">
        <f>MID('支払金口座情報登録依頼書 【入力シート】'!D30,1,12)</f>
        <v/>
      </c>
      <c r="T36" s="223"/>
      <c r="U36" s="223"/>
      <c r="V36" s="223"/>
      <c r="W36" s="223"/>
      <c r="X36" s="223"/>
      <c r="Y36" s="223"/>
      <c r="Z36" s="223"/>
      <c r="AA36" s="224"/>
      <c r="AB36" s="225"/>
      <c r="AC36" s="217" t="str">
        <f>MID('支払金口座情報登録依頼書 【入力シート】'!N27,1,1)</f>
        <v/>
      </c>
      <c r="AD36" s="215"/>
      <c r="AE36" s="216" t="str">
        <f>MID('支払金口座情報登録依頼書 【入力シート】'!N27,2,1)</f>
        <v/>
      </c>
      <c r="AF36" s="215"/>
      <c r="AG36" s="216" t="str">
        <f>MID('支払金口座情報登録依頼書 【入力シート】'!N27,3,1)</f>
        <v/>
      </c>
      <c r="AH36" s="215"/>
      <c r="AI36" s="216" t="str">
        <f>MID('支払金口座情報登録依頼書 【入力シート】'!N27,4,1)</f>
        <v/>
      </c>
      <c r="AJ36" s="218"/>
      <c r="AK36" s="214" t="str">
        <f>MID('支払金口座情報登録依頼書 【入力シート】'!N30,1,1)</f>
        <v/>
      </c>
      <c r="AL36" s="215"/>
      <c r="AM36" s="216" t="str">
        <f>MID('支払金口座情報登録依頼書 【入力シート】'!N30,2,1)</f>
        <v/>
      </c>
      <c r="AN36" s="215"/>
      <c r="AO36" s="216" t="str">
        <f>MID('支払金口座情報登録依頼書 【入力シート】'!N30,3,1)</f>
        <v/>
      </c>
      <c r="AP36" s="214"/>
      <c r="AQ36" s="217" t="str">
        <f>MID('支払金口座情報登録依頼書 【入力シート】'!D32,1,1)</f>
        <v/>
      </c>
      <c r="AR36" s="218"/>
      <c r="AS36" s="214" t="str">
        <f>MID('支払金口座情報登録依頼書 【入力シート】'!D33,1,1)</f>
        <v/>
      </c>
      <c r="AT36" s="215"/>
      <c r="AU36" s="216" t="str">
        <f>MID('支払金口座情報登録依頼書 【入力シート】'!D33,2,1)</f>
        <v/>
      </c>
      <c r="AV36" s="215"/>
      <c r="AW36" s="216" t="str">
        <f>MID('支払金口座情報登録依頼書 【入力シート】'!D33,3,1)</f>
        <v/>
      </c>
      <c r="AX36" s="215"/>
      <c r="AY36" s="216" t="str">
        <f>MID('支払金口座情報登録依頼書 【入力シート】'!D33,4,1)</f>
        <v/>
      </c>
      <c r="AZ36" s="215"/>
      <c r="BA36" s="216" t="str">
        <f>MID('支払金口座情報登録依頼書 【入力シート】'!D33,5,1)</f>
        <v/>
      </c>
      <c r="BB36" s="215"/>
      <c r="BC36" s="216" t="str">
        <f>MID('支払金口座情報登録依頼書 【入力シート】'!D33,6,1)</f>
        <v/>
      </c>
      <c r="BD36" s="215"/>
      <c r="BE36" s="216" t="str">
        <f>MID('支払金口座情報登録依頼書 【入力シート】'!D33,7,1)</f>
        <v/>
      </c>
      <c r="BF36" s="226"/>
      <c r="BG36" s="109"/>
    </row>
    <row r="37" spans="1:60" s="101" customFormat="1" ht="21" customHeight="1" x14ac:dyDescent="0.2">
      <c r="A37" s="209" t="s">
        <v>78</v>
      </c>
      <c r="B37" s="210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2"/>
      <c r="BG37" s="213"/>
    </row>
    <row r="38" spans="1:60" s="102" customFormat="1" ht="47.25" customHeight="1" thickBot="1" x14ac:dyDescent="0.25">
      <c r="A38" s="219" t="str">
        <f>MID('支払金口座情報登録依頼書 【入力シート】'!D34,1,1)</f>
        <v/>
      </c>
      <c r="B38" s="208"/>
      <c r="C38" s="207" t="str">
        <f>MID('支払金口座情報登録依頼書 【入力シート】'!D34,2,1)</f>
        <v/>
      </c>
      <c r="D38" s="208"/>
      <c r="E38" s="207" t="str">
        <f>MID('支払金口座情報登録依頼書 【入力シート】'!D34,3,1)</f>
        <v/>
      </c>
      <c r="F38" s="208"/>
      <c r="G38" s="207" t="str">
        <f>MID('支払金口座情報登録依頼書 【入力シート】'!D34,4,1)</f>
        <v/>
      </c>
      <c r="H38" s="208"/>
      <c r="I38" s="207" t="str">
        <f>MID('支払金口座情報登録依頼書 【入力シート】'!D34,5,1)</f>
        <v/>
      </c>
      <c r="J38" s="208"/>
      <c r="K38" s="207" t="str">
        <f>MID('支払金口座情報登録依頼書 【入力シート】'!D34,6,1)</f>
        <v/>
      </c>
      <c r="L38" s="208"/>
      <c r="M38" s="207" t="str">
        <f>MID('支払金口座情報登録依頼書 【入力シート】'!D34,7,1)</f>
        <v/>
      </c>
      <c r="N38" s="208"/>
      <c r="O38" s="207" t="str">
        <f>MID('支払金口座情報登録依頼書 【入力シート】'!D34,8,1)</f>
        <v/>
      </c>
      <c r="P38" s="208"/>
      <c r="Q38" s="207" t="str">
        <f>MID('支払金口座情報登録依頼書 【入力シート】'!D34,9,1)</f>
        <v/>
      </c>
      <c r="R38" s="208"/>
      <c r="S38" s="207" t="str">
        <f>MID('支払金口座情報登録依頼書 【入力シート】'!D34,10,1)</f>
        <v/>
      </c>
      <c r="T38" s="208"/>
      <c r="U38" s="207" t="str">
        <f>MID('支払金口座情報登録依頼書 【入力シート】'!D34,11,1)</f>
        <v/>
      </c>
      <c r="V38" s="208"/>
      <c r="W38" s="207" t="str">
        <f>MID('支払金口座情報登録依頼書 【入力シート】'!D34,12,1)</f>
        <v/>
      </c>
      <c r="X38" s="208"/>
      <c r="Y38" s="207" t="str">
        <f>MID('支払金口座情報登録依頼書 【入力シート】'!D34,13,1)</f>
        <v/>
      </c>
      <c r="Z38" s="208"/>
      <c r="AA38" s="207" t="str">
        <f>MID('支払金口座情報登録依頼書 【入力シート】'!D34,14,1)</f>
        <v/>
      </c>
      <c r="AB38" s="208"/>
      <c r="AC38" s="207" t="str">
        <f>MID('支払金口座情報登録依頼書 【入力シート】'!D34,15,1)</f>
        <v/>
      </c>
      <c r="AD38" s="208"/>
      <c r="AE38" s="207" t="str">
        <f>MID('支払金口座情報登録依頼書 【入力シート】'!D34,16,1)</f>
        <v/>
      </c>
      <c r="AF38" s="208"/>
      <c r="AG38" s="207" t="str">
        <f>MID('支払金口座情報登録依頼書 【入力シート】'!D34,17,1)</f>
        <v/>
      </c>
      <c r="AH38" s="208"/>
      <c r="AI38" s="207" t="str">
        <f>MID('支払金口座情報登録依頼書 【入力シート】'!D34,18,1)</f>
        <v/>
      </c>
      <c r="AJ38" s="208"/>
      <c r="AK38" s="207" t="str">
        <f>MID('支払金口座情報登録依頼書 【入力シート】'!D34,19,1)</f>
        <v/>
      </c>
      <c r="AL38" s="208"/>
      <c r="AM38" s="207" t="str">
        <f>MID('支払金口座情報登録依頼書 【入力シート】'!D34,20,1)</f>
        <v/>
      </c>
      <c r="AN38" s="208"/>
      <c r="AO38" s="207" t="str">
        <f>MID('支払金口座情報登録依頼書 【入力シート】'!D34,21,1)</f>
        <v/>
      </c>
      <c r="AP38" s="208"/>
      <c r="AQ38" s="207" t="str">
        <f>MID('支払金口座情報登録依頼書 【入力シート】'!D34,22,1)</f>
        <v/>
      </c>
      <c r="AR38" s="208"/>
      <c r="AS38" s="207" t="str">
        <f>MID('支払金口座情報登録依頼書 【入力シート】'!D34,23,1)</f>
        <v/>
      </c>
      <c r="AT38" s="208"/>
      <c r="AU38" s="207" t="str">
        <f>MID('支払金口座情報登録依頼書 【入力シート】'!D34,24,1)</f>
        <v/>
      </c>
      <c r="AV38" s="208"/>
      <c r="AW38" s="207" t="str">
        <f>MID('支払金口座情報登録依頼書 【入力シート】'!D34,25,1)</f>
        <v/>
      </c>
      <c r="AX38" s="208"/>
      <c r="AY38" s="207" t="str">
        <f>MID('支払金口座情報登録依頼書 【入力シート】'!D34,26,1)</f>
        <v/>
      </c>
      <c r="AZ38" s="208"/>
      <c r="BA38" s="207" t="str">
        <f>MID('支払金口座情報登録依頼書 【入力シート】'!D34,27,1)</f>
        <v/>
      </c>
      <c r="BB38" s="208"/>
      <c r="BC38" s="207" t="str">
        <f>MID('支払金口座情報登録依頼書 【入力シート】'!D34,28,1)</f>
        <v/>
      </c>
      <c r="BD38" s="208"/>
      <c r="BE38" s="207" t="str">
        <f>MID('支払金口座情報登録依頼書 【入力シート】'!D34,29,1)</f>
        <v/>
      </c>
      <c r="BF38" s="208"/>
      <c r="BG38" s="110" t="str">
        <f>MID('支払金口座情報登録依頼書 【入力シート】'!D34,30,1)</f>
        <v/>
      </c>
    </row>
    <row r="39" spans="1:60" s="102" customFormat="1" ht="18" customHeight="1" thickBot="1" x14ac:dyDescent="0.25"/>
    <row r="40" spans="1:60" s="101" customFormat="1" ht="21" customHeight="1" x14ac:dyDescent="0.2">
      <c r="A40" s="227" t="s">
        <v>80</v>
      </c>
      <c r="B40" s="228"/>
      <c r="C40" s="228"/>
      <c r="D40" s="228"/>
      <c r="E40" s="231" t="s">
        <v>72</v>
      </c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32"/>
      <c r="S40" s="220" t="s">
        <v>73</v>
      </c>
      <c r="T40" s="220"/>
      <c r="U40" s="220"/>
      <c r="V40" s="220"/>
      <c r="W40" s="220"/>
      <c r="X40" s="220"/>
      <c r="Y40" s="220"/>
      <c r="Z40" s="220"/>
      <c r="AA40" s="220"/>
      <c r="AB40" s="220"/>
      <c r="AC40" s="231" t="s">
        <v>74</v>
      </c>
      <c r="AD40" s="220"/>
      <c r="AE40" s="220"/>
      <c r="AF40" s="220"/>
      <c r="AG40" s="220"/>
      <c r="AH40" s="220"/>
      <c r="AI40" s="220"/>
      <c r="AJ40" s="232"/>
      <c r="AK40" s="220" t="s">
        <v>75</v>
      </c>
      <c r="AL40" s="220"/>
      <c r="AM40" s="220"/>
      <c r="AN40" s="220"/>
      <c r="AO40" s="220"/>
      <c r="AP40" s="220"/>
      <c r="AQ40" s="231" t="s">
        <v>76</v>
      </c>
      <c r="AR40" s="232"/>
      <c r="AS40" s="220" t="s">
        <v>77</v>
      </c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1"/>
      <c r="BG40" s="108"/>
    </row>
    <row r="41" spans="1:60" s="101" customFormat="1" ht="47.25" customHeight="1" thickBot="1" x14ac:dyDescent="0.25">
      <c r="A41" s="229"/>
      <c r="B41" s="230"/>
      <c r="C41" s="230"/>
      <c r="D41" s="230"/>
      <c r="E41" s="222" t="str">
        <f>MID('支払金口座情報登録依頼書 【入力シート】'!D36,1,12)</f>
        <v/>
      </c>
      <c r="F41" s="223"/>
      <c r="G41" s="223"/>
      <c r="H41" s="223"/>
      <c r="I41" s="223"/>
      <c r="J41" s="223"/>
      <c r="K41" s="223"/>
      <c r="L41" s="223"/>
      <c r="M41" s="224"/>
      <c r="N41" s="224"/>
      <c r="O41" s="224"/>
      <c r="P41" s="224"/>
      <c r="Q41" s="224"/>
      <c r="R41" s="225"/>
      <c r="S41" s="222" t="str">
        <f>MID('支払金口座情報登録依頼書 【入力シート】'!D39,1,12)</f>
        <v/>
      </c>
      <c r="T41" s="223"/>
      <c r="U41" s="223"/>
      <c r="V41" s="223"/>
      <c r="W41" s="223"/>
      <c r="X41" s="223"/>
      <c r="Y41" s="223"/>
      <c r="Z41" s="223"/>
      <c r="AA41" s="224"/>
      <c r="AB41" s="225"/>
      <c r="AC41" s="217" t="str">
        <f>MID('支払金口座情報登録依頼書 【入力シート】'!N36,1,1)</f>
        <v/>
      </c>
      <c r="AD41" s="215"/>
      <c r="AE41" s="216" t="str">
        <f>MID('支払金口座情報登録依頼書 【入力シート】'!N36,2,1)</f>
        <v/>
      </c>
      <c r="AF41" s="215"/>
      <c r="AG41" s="216" t="str">
        <f>MID('支払金口座情報登録依頼書 【入力シート】'!N36,3,1)</f>
        <v/>
      </c>
      <c r="AH41" s="215"/>
      <c r="AI41" s="216" t="str">
        <f>MID('支払金口座情報登録依頼書 【入力シート】'!N36,4,1)</f>
        <v/>
      </c>
      <c r="AJ41" s="218"/>
      <c r="AK41" s="214" t="str">
        <f>MID('支払金口座情報登録依頼書 【入力シート】'!N39,1,1)</f>
        <v/>
      </c>
      <c r="AL41" s="215"/>
      <c r="AM41" s="216" t="str">
        <f>MID('支払金口座情報登録依頼書 【入力シート】'!N39,2,1)</f>
        <v/>
      </c>
      <c r="AN41" s="215"/>
      <c r="AO41" s="216" t="str">
        <f>MID('支払金口座情報登録依頼書 【入力シート】'!N39,3,1)</f>
        <v/>
      </c>
      <c r="AP41" s="214"/>
      <c r="AQ41" s="217" t="str">
        <f>MID('支払金口座情報登録依頼書 【入力シート】'!D41,1,1)</f>
        <v/>
      </c>
      <c r="AR41" s="218"/>
      <c r="AS41" s="214" t="str">
        <f>MID('支払金口座情報登録依頼書 【入力シート】'!D42,1,1)</f>
        <v/>
      </c>
      <c r="AT41" s="215"/>
      <c r="AU41" s="216" t="str">
        <f>MID('支払金口座情報登録依頼書 【入力シート】'!D42,2,1)</f>
        <v/>
      </c>
      <c r="AV41" s="215"/>
      <c r="AW41" s="216" t="str">
        <f>MID('支払金口座情報登録依頼書 【入力シート】'!D42,3,1)</f>
        <v/>
      </c>
      <c r="AX41" s="215"/>
      <c r="AY41" s="216" t="str">
        <f>MID('支払金口座情報登録依頼書 【入力シート】'!D42,4,1)</f>
        <v/>
      </c>
      <c r="AZ41" s="215"/>
      <c r="BA41" s="216" t="str">
        <f>MID('支払金口座情報登録依頼書 【入力シート】'!D42,5,1)</f>
        <v/>
      </c>
      <c r="BB41" s="215"/>
      <c r="BC41" s="216" t="str">
        <f>MID('支払金口座情報登録依頼書 【入力シート】'!D42,6,1)</f>
        <v/>
      </c>
      <c r="BD41" s="215"/>
      <c r="BE41" s="216" t="str">
        <f>MID('支払金口座情報登録依頼書 【入力シート】'!D42,7,1)</f>
        <v/>
      </c>
      <c r="BF41" s="226"/>
      <c r="BG41" s="109"/>
    </row>
    <row r="42" spans="1:60" s="101" customFormat="1" ht="21" customHeight="1" x14ac:dyDescent="0.2">
      <c r="A42" s="209" t="s">
        <v>78</v>
      </c>
      <c r="B42" s="210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2"/>
      <c r="BG42" s="213"/>
    </row>
    <row r="43" spans="1:60" s="102" customFormat="1" ht="47.25" customHeight="1" thickBot="1" x14ac:dyDescent="0.25">
      <c r="A43" s="219" t="str">
        <f>MID('支払金口座情報登録依頼書 【入力シート】'!D43,1,1)</f>
        <v/>
      </c>
      <c r="B43" s="208"/>
      <c r="C43" s="207" t="str">
        <f>MID('支払金口座情報登録依頼書 【入力シート】'!D43,2,1)</f>
        <v/>
      </c>
      <c r="D43" s="208"/>
      <c r="E43" s="207" t="str">
        <f>MID('支払金口座情報登録依頼書 【入力シート】'!D43,3,1)</f>
        <v/>
      </c>
      <c r="F43" s="208"/>
      <c r="G43" s="207" t="str">
        <f>MID('支払金口座情報登録依頼書 【入力シート】'!D43,4,1)</f>
        <v/>
      </c>
      <c r="H43" s="208"/>
      <c r="I43" s="207" t="str">
        <f>MID('支払金口座情報登録依頼書 【入力シート】'!D43,5,1)</f>
        <v/>
      </c>
      <c r="J43" s="208"/>
      <c r="K43" s="207" t="str">
        <f>MID('支払金口座情報登録依頼書 【入力シート】'!D43,6,1)</f>
        <v/>
      </c>
      <c r="L43" s="208"/>
      <c r="M43" s="207" t="str">
        <f>MID('支払金口座情報登録依頼書 【入力シート】'!D43,7,1)</f>
        <v/>
      </c>
      <c r="N43" s="208"/>
      <c r="O43" s="207" t="str">
        <f>MID('支払金口座情報登録依頼書 【入力シート】'!D43,8,1)</f>
        <v/>
      </c>
      <c r="P43" s="208"/>
      <c r="Q43" s="207" t="str">
        <f>MID('支払金口座情報登録依頼書 【入力シート】'!D43,9,1)</f>
        <v/>
      </c>
      <c r="R43" s="208"/>
      <c r="S43" s="207" t="str">
        <f>MID('支払金口座情報登録依頼書 【入力シート】'!D43,10,1)</f>
        <v/>
      </c>
      <c r="T43" s="208"/>
      <c r="U43" s="207" t="str">
        <f>MID('支払金口座情報登録依頼書 【入力シート】'!D43,11,1)</f>
        <v/>
      </c>
      <c r="V43" s="208"/>
      <c r="W43" s="207" t="str">
        <f>MID('支払金口座情報登録依頼書 【入力シート】'!D43,12,1)</f>
        <v/>
      </c>
      <c r="X43" s="208"/>
      <c r="Y43" s="207" t="str">
        <f>MID('支払金口座情報登録依頼書 【入力シート】'!D43,13,1)</f>
        <v/>
      </c>
      <c r="Z43" s="208"/>
      <c r="AA43" s="207" t="str">
        <f>MID('支払金口座情報登録依頼書 【入力シート】'!D43,14,1)</f>
        <v/>
      </c>
      <c r="AB43" s="208"/>
      <c r="AC43" s="207" t="str">
        <f>MID('支払金口座情報登録依頼書 【入力シート】'!D43,15,1)</f>
        <v/>
      </c>
      <c r="AD43" s="208"/>
      <c r="AE43" s="207" t="str">
        <f>MID('支払金口座情報登録依頼書 【入力シート】'!D43,16,1)</f>
        <v/>
      </c>
      <c r="AF43" s="208"/>
      <c r="AG43" s="207" t="str">
        <f>MID('支払金口座情報登録依頼書 【入力シート】'!D43,17,1)</f>
        <v/>
      </c>
      <c r="AH43" s="208"/>
      <c r="AI43" s="207" t="str">
        <f>MID('支払金口座情報登録依頼書 【入力シート】'!D43,18,1)</f>
        <v/>
      </c>
      <c r="AJ43" s="208"/>
      <c r="AK43" s="207" t="str">
        <f>MID('支払金口座情報登録依頼書 【入力シート】'!D43,19,1)</f>
        <v/>
      </c>
      <c r="AL43" s="208"/>
      <c r="AM43" s="207" t="str">
        <f>MID('支払金口座情報登録依頼書 【入力シート】'!D43,20,1)</f>
        <v/>
      </c>
      <c r="AN43" s="208"/>
      <c r="AO43" s="207" t="str">
        <f>MID('支払金口座情報登録依頼書 【入力シート】'!D43,21,1)</f>
        <v/>
      </c>
      <c r="AP43" s="208"/>
      <c r="AQ43" s="207" t="str">
        <f>MID('支払金口座情報登録依頼書 【入力シート】'!D43,22,1)</f>
        <v/>
      </c>
      <c r="AR43" s="208"/>
      <c r="AS43" s="207" t="str">
        <f>MID('支払金口座情報登録依頼書 【入力シート】'!D43,23,1)</f>
        <v/>
      </c>
      <c r="AT43" s="208"/>
      <c r="AU43" s="207" t="str">
        <f>MID('支払金口座情報登録依頼書 【入力シート】'!D43,24,1)</f>
        <v/>
      </c>
      <c r="AV43" s="208"/>
      <c r="AW43" s="207" t="str">
        <f>MID('支払金口座情報登録依頼書 【入力シート】'!D43,25,1)</f>
        <v/>
      </c>
      <c r="AX43" s="208"/>
      <c r="AY43" s="207" t="str">
        <f>MID('支払金口座情報登録依頼書 【入力シート】'!D43,26,1)</f>
        <v/>
      </c>
      <c r="AZ43" s="208"/>
      <c r="BA43" s="207" t="str">
        <f>MID('支払金口座情報登録依頼書 【入力シート】'!D43,27,1)</f>
        <v/>
      </c>
      <c r="BB43" s="208"/>
      <c r="BC43" s="207" t="str">
        <f>MID('支払金口座情報登録依頼書 【入力シート】'!D43,28,1)</f>
        <v/>
      </c>
      <c r="BD43" s="208"/>
      <c r="BE43" s="207" t="str">
        <f>MID('支払金口座情報登録依頼書 【入力シート】'!D43,29,1)</f>
        <v/>
      </c>
      <c r="BF43" s="208"/>
      <c r="BG43" s="110" t="str">
        <f>MID('支払金口座情報登録依頼書 【入力シート】'!D43,30,1)</f>
        <v/>
      </c>
    </row>
    <row r="44" spans="1:60" s="102" customFormat="1" ht="18" customHeight="1" thickBot="1" x14ac:dyDescent="0.25"/>
    <row r="45" spans="1:60" s="101" customFormat="1" ht="21" customHeight="1" x14ac:dyDescent="0.2">
      <c r="A45" s="227" t="s">
        <v>81</v>
      </c>
      <c r="B45" s="228"/>
      <c r="C45" s="228"/>
      <c r="D45" s="228"/>
      <c r="E45" s="231" t="s">
        <v>72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32"/>
      <c r="S45" s="220" t="s">
        <v>73</v>
      </c>
      <c r="T45" s="220"/>
      <c r="U45" s="220"/>
      <c r="V45" s="220"/>
      <c r="W45" s="220"/>
      <c r="X45" s="220"/>
      <c r="Y45" s="220"/>
      <c r="Z45" s="220"/>
      <c r="AA45" s="220"/>
      <c r="AB45" s="220"/>
      <c r="AC45" s="231" t="s">
        <v>74</v>
      </c>
      <c r="AD45" s="220"/>
      <c r="AE45" s="220"/>
      <c r="AF45" s="220"/>
      <c r="AG45" s="220"/>
      <c r="AH45" s="220"/>
      <c r="AI45" s="220"/>
      <c r="AJ45" s="232"/>
      <c r="AK45" s="220" t="s">
        <v>75</v>
      </c>
      <c r="AL45" s="220"/>
      <c r="AM45" s="220"/>
      <c r="AN45" s="220"/>
      <c r="AO45" s="220"/>
      <c r="AP45" s="220"/>
      <c r="AQ45" s="231" t="s">
        <v>76</v>
      </c>
      <c r="AR45" s="232"/>
      <c r="AS45" s="220" t="s">
        <v>77</v>
      </c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1"/>
      <c r="BG45" s="108"/>
    </row>
    <row r="46" spans="1:60" s="101" customFormat="1" ht="47.25" customHeight="1" thickBot="1" x14ac:dyDescent="0.25">
      <c r="A46" s="229"/>
      <c r="B46" s="230"/>
      <c r="C46" s="230"/>
      <c r="D46" s="230"/>
      <c r="E46" s="222" t="str">
        <f>MID('支払金口座情報登録依頼書 【入力シート】'!D45,1,12)</f>
        <v/>
      </c>
      <c r="F46" s="223"/>
      <c r="G46" s="223"/>
      <c r="H46" s="223"/>
      <c r="I46" s="223"/>
      <c r="J46" s="223"/>
      <c r="K46" s="223"/>
      <c r="L46" s="223"/>
      <c r="M46" s="224"/>
      <c r="N46" s="224"/>
      <c r="O46" s="224"/>
      <c r="P46" s="224"/>
      <c r="Q46" s="224"/>
      <c r="R46" s="225"/>
      <c r="S46" s="222" t="str">
        <f>MID('支払金口座情報登録依頼書 【入力シート】'!D48,1,12)</f>
        <v/>
      </c>
      <c r="T46" s="223"/>
      <c r="U46" s="223"/>
      <c r="V46" s="223"/>
      <c r="W46" s="223"/>
      <c r="X46" s="223"/>
      <c r="Y46" s="223"/>
      <c r="Z46" s="223"/>
      <c r="AA46" s="224"/>
      <c r="AB46" s="225"/>
      <c r="AC46" s="217" t="str">
        <f>MID('支払金口座情報登録依頼書 【入力シート】'!N45,1,1)</f>
        <v/>
      </c>
      <c r="AD46" s="215"/>
      <c r="AE46" s="216" t="str">
        <f>MID('支払金口座情報登録依頼書 【入力シート】'!N45,2,1)</f>
        <v/>
      </c>
      <c r="AF46" s="215"/>
      <c r="AG46" s="216" t="str">
        <f>MID('支払金口座情報登録依頼書 【入力シート】'!N45,3,1)</f>
        <v/>
      </c>
      <c r="AH46" s="215"/>
      <c r="AI46" s="216" t="str">
        <f>MID('支払金口座情報登録依頼書 【入力シート】'!N45,4,1)</f>
        <v/>
      </c>
      <c r="AJ46" s="218"/>
      <c r="AK46" s="214" t="str">
        <f>MID('支払金口座情報登録依頼書 【入力シート】'!N48,1,1)</f>
        <v/>
      </c>
      <c r="AL46" s="215"/>
      <c r="AM46" s="216" t="str">
        <f>MID('支払金口座情報登録依頼書 【入力シート】'!N48,2,1)</f>
        <v/>
      </c>
      <c r="AN46" s="215"/>
      <c r="AO46" s="216" t="str">
        <f>MID('支払金口座情報登録依頼書 【入力シート】'!N48,3,1)</f>
        <v/>
      </c>
      <c r="AP46" s="214"/>
      <c r="AQ46" s="217" t="str">
        <f>MID('支払金口座情報登録依頼書 【入力シート】'!D50,1,1)</f>
        <v/>
      </c>
      <c r="AR46" s="218"/>
      <c r="AS46" s="214" t="str">
        <f>MID('支払金口座情報登録依頼書 【入力シート】'!D51,1,1)</f>
        <v/>
      </c>
      <c r="AT46" s="215"/>
      <c r="AU46" s="216" t="str">
        <f>MID('支払金口座情報登録依頼書 【入力シート】'!D51,2,1)</f>
        <v/>
      </c>
      <c r="AV46" s="215"/>
      <c r="AW46" s="216" t="str">
        <f>MID('支払金口座情報登録依頼書 【入力シート】'!D51,3,1)</f>
        <v/>
      </c>
      <c r="AX46" s="215"/>
      <c r="AY46" s="216" t="str">
        <f>MID('支払金口座情報登録依頼書 【入力シート】'!D51,4,1)</f>
        <v/>
      </c>
      <c r="AZ46" s="215"/>
      <c r="BA46" s="216" t="str">
        <f>MID('支払金口座情報登録依頼書 【入力シート】'!D51,5,1)</f>
        <v/>
      </c>
      <c r="BB46" s="215"/>
      <c r="BC46" s="216" t="str">
        <f>MID('支払金口座情報登録依頼書 【入力シート】'!D51,6,1)</f>
        <v/>
      </c>
      <c r="BD46" s="215"/>
      <c r="BE46" s="216" t="str">
        <f>MID('支払金口座情報登録依頼書 【入力シート】'!D51,7,1)</f>
        <v/>
      </c>
      <c r="BF46" s="226"/>
      <c r="BG46" s="109"/>
    </row>
    <row r="47" spans="1:60" s="101" customFormat="1" ht="21" customHeight="1" x14ac:dyDescent="0.2">
      <c r="A47" s="209" t="s">
        <v>78</v>
      </c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2"/>
      <c r="BG47" s="213"/>
    </row>
    <row r="48" spans="1:60" s="102" customFormat="1" ht="47.25" customHeight="1" thickBot="1" x14ac:dyDescent="0.25">
      <c r="A48" s="219" t="str">
        <f>MID('支払金口座情報登録依頼書 【入力シート】'!D52,1,1)</f>
        <v/>
      </c>
      <c r="B48" s="208"/>
      <c r="C48" s="207" t="str">
        <f>MID('支払金口座情報登録依頼書 【入力シート】'!D52,2,1)</f>
        <v/>
      </c>
      <c r="D48" s="208"/>
      <c r="E48" s="207" t="str">
        <f>MID('支払金口座情報登録依頼書 【入力シート】'!D52,3,1)</f>
        <v/>
      </c>
      <c r="F48" s="208"/>
      <c r="G48" s="207" t="str">
        <f>MID('支払金口座情報登録依頼書 【入力シート】'!D52,4,1)</f>
        <v/>
      </c>
      <c r="H48" s="208"/>
      <c r="I48" s="207" t="str">
        <f>MID('支払金口座情報登録依頼書 【入力シート】'!D52,5,1)</f>
        <v/>
      </c>
      <c r="J48" s="208"/>
      <c r="K48" s="207" t="str">
        <f>MID('支払金口座情報登録依頼書 【入力シート】'!D52,6,1)</f>
        <v/>
      </c>
      <c r="L48" s="208"/>
      <c r="M48" s="207" t="str">
        <f>MID('支払金口座情報登録依頼書 【入力シート】'!D52,7,1)</f>
        <v/>
      </c>
      <c r="N48" s="208"/>
      <c r="O48" s="207" t="str">
        <f>MID('支払金口座情報登録依頼書 【入力シート】'!D52,8,1)</f>
        <v/>
      </c>
      <c r="P48" s="208"/>
      <c r="Q48" s="207" t="str">
        <f>MID('支払金口座情報登録依頼書 【入力シート】'!D52,9,1)</f>
        <v/>
      </c>
      <c r="R48" s="208"/>
      <c r="S48" s="207" t="str">
        <f>MID('支払金口座情報登録依頼書 【入力シート】'!D52,10,1)</f>
        <v/>
      </c>
      <c r="T48" s="208"/>
      <c r="U48" s="207" t="str">
        <f>MID('支払金口座情報登録依頼書 【入力シート】'!D52,11,1)</f>
        <v/>
      </c>
      <c r="V48" s="208"/>
      <c r="W48" s="207" t="str">
        <f>MID('支払金口座情報登録依頼書 【入力シート】'!D52,12,1)</f>
        <v/>
      </c>
      <c r="X48" s="208"/>
      <c r="Y48" s="207" t="str">
        <f>MID('支払金口座情報登録依頼書 【入力シート】'!D52,13,1)</f>
        <v/>
      </c>
      <c r="Z48" s="208"/>
      <c r="AA48" s="207" t="str">
        <f>MID('支払金口座情報登録依頼書 【入力シート】'!D52,14,1)</f>
        <v/>
      </c>
      <c r="AB48" s="208"/>
      <c r="AC48" s="207" t="str">
        <f>MID('支払金口座情報登録依頼書 【入力シート】'!D52,15,1)</f>
        <v/>
      </c>
      <c r="AD48" s="208"/>
      <c r="AE48" s="207" t="str">
        <f>MID('支払金口座情報登録依頼書 【入力シート】'!D52,16,1)</f>
        <v/>
      </c>
      <c r="AF48" s="208"/>
      <c r="AG48" s="207" t="str">
        <f>MID('支払金口座情報登録依頼書 【入力シート】'!D52,17,1)</f>
        <v/>
      </c>
      <c r="AH48" s="208"/>
      <c r="AI48" s="207" t="str">
        <f>MID('支払金口座情報登録依頼書 【入力シート】'!D52,18,1)</f>
        <v/>
      </c>
      <c r="AJ48" s="208"/>
      <c r="AK48" s="207" t="str">
        <f>MID('支払金口座情報登録依頼書 【入力シート】'!D52,19,1)</f>
        <v/>
      </c>
      <c r="AL48" s="208"/>
      <c r="AM48" s="207" t="str">
        <f>MID('支払金口座情報登録依頼書 【入力シート】'!D52,20,1)</f>
        <v/>
      </c>
      <c r="AN48" s="208"/>
      <c r="AO48" s="207" t="str">
        <f>MID('支払金口座情報登録依頼書 【入力シート】'!D52,21,1)</f>
        <v/>
      </c>
      <c r="AP48" s="208"/>
      <c r="AQ48" s="207" t="str">
        <f>MID('支払金口座情報登録依頼書 【入力シート】'!D52,22,1)</f>
        <v/>
      </c>
      <c r="AR48" s="208"/>
      <c r="AS48" s="207" t="str">
        <f>MID('支払金口座情報登録依頼書 【入力シート】'!D52,23,1)</f>
        <v/>
      </c>
      <c r="AT48" s="208"/>
      <c r="AU48" s="207" t="str">
        <f>MID('支払金口座情報登録依頼書 【入力シート】'!D52,24,1)</f>
        <v/>
      </c>
      <c r="AV48" s="208"/>
      <c r="AW48" s="207" t="str">
        <f>MID('支払金口座情報登録依頼書 【入力シート】'!D52,25,1)</f>
        <v/>
      </c>
      <c r="AX48" s="208"/>
      <c r="AY48" s="207" t="str">
        <f>MID('支払金口座情報登録依頼書 【入力シート】'!D52,26,1)</f>
        <v/>
      </c>
      <c r="AZ48" s="208"/>
      <c r="BA48" s="207" t="str">
        <f>MID('支払金口座情報登録依頼書 【入力シート】'!D52,27,1)</f>
        <v/>
      </c>
      <c r="BB48" s="208"/>
      <c r="BC48" s="207" t="str">
        <f>MID('支払金口座情報登録依頼書 【入力シート】'!D52,28,1)</f>
        <v/>
      </c>
      <c r="BD48" s="208"/>
      <c r="BE48" s="207" t="str">
        <f>MID('支払金口座情報登録依頼書 【入力シート】'!D52,29,1)</f>
        <v/>
      </c>
      <c r="BF48" s="208"/>
      <c r="BG48" s="110" t="str">
        <f>MID('支払金口座情報登録依頼書 【入力シート】'!D52,30,1)</f>
        <v/>
      </c>
    </row>
    <row r="49" spans="1:59" s="111" customFormat="1" ht="19.5" customHeight="1" thickBot="1" x14ac:dyDescent="0.25"/>
    <row r="50" spans="1:59" s="100" customFormat="1" ht="27" customHeight="1" x14ac:dyDescent="0.2">
      <c r="A50" s="100" t="s">
        <v>82</v>
      </c>
      <c r="AQ50" s="201" t="s">
        <v>83</v>
      </c>
      <c r="AR50" s="202"/>
      <c r="AS50" s="202"/>
      <c r="AT50" s="202"/>
      <c r="AU50" s="202"/>
      <c r="AV50" s="203"/>
      <c r="AW50" s="204" t="s">
        <v>84</v>
      </c>
      <c r="AX50" s="205"/>
      <c r="AY50" s="205"/>
      <c r="AZ50" s="205"/>
      <c r="BA50" s="205"/>
      <c r="BB50" s="205"/>
      <c r="BC50" s="206" t="s">
        <v>85</v>
      </c>
      <c r="BD50" s="206"/>
      <c r="BE50" s="206"/>
      <c r="BF50" s="206"/>
      <c r="BG50" s="206"/>
    </row>
    <row r="51" spans="1:59" s="100" customFormat="1" ht="24" customHeight="1" x14ac:dyDescent="0.2">
      <c r="A51" s="191" t="s">
        <v>86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 t="s">
        <v>87</v>
      </c>
      <c r="V51" s="191"/>
      <c r="W51" s="191"/>
      <c r="X51" s="191"/>
      <c r="Y51" s="191"/>
      <c r="Z51" s="191"/>
      <c r="AA51" s="191"/>
      <c r="AB51" s="191"/>
      <c r="AC51" s="191" t="s">
        <v>88</v>
      </c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12"/>
      <c r="AQ51" s="192"/>
      <c r="AR51" s="193"/>
      <c r="AS51" s="193"/>
      <c r="AT51" s="193"/>
      <c r="AU51" s="193"/>
      <c r="AV51" s="194"/>
      <c r="AW51" s="198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</row>
    <row r="52" spans="1:59" s="111" customFormat="1" ht="53.25" customHeight="1" thickBot="1" x14ac:dyDescent="0.25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113"/>
      <c r="AQ52" s="195"/>
      <c r="AR52" s="196"/>
      <c r="AS52" s="196"/>
      <c r="AT52" s="196"/>
      <c r="AU52" s="196"/>
      <c r="AV52" s="197"/>
      <c r="AW52" s="198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</row>
    <row r="53" spans="1:59" s="111" customFormat="1" ht="30" customHeight="1" x14ac:dyDescent="0.2">
      <c r="A53" s="100" t="s">
        <v>89</v>
      </c>
      <c r="B53" s="100"/>
    </row>
    <row r="54" spans="1:59" s="111" customFormat="1" ht="36.75" customHeight="1" x14ac:dyDescent="0.2">
      <c r="AV54" s="189" t="s">
        <v>99</v>
      </c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</row>
    <row r="55" spans="1:59" s="111" customFormat="1" ht="21" customHeight="1" x14ac:dyDescent="0.2"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</row>
  </sheetData>
  <sheetProtection algorithmName="SHA-512" hashValue="InyhFQVwZNZueM3lslLpSYEnsH2RZIJnLf9itFSrAdWZ0Ys++2D1R9lu6CjjY0Gk0cYvEzLkNZCP0cMaJOEezg==" saltValue="7Vh+Gdmxq//KBUV0Ab0N/A==" spinCount="100000" sheet="1" objects="1" scenarios="1" selectLockedCells="1" selectUnlockedCells="1"/>
  <dataConsolidate/>
  <mergeCells count="353"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5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2022-01-26T02:54:28Z</cp:lastPrinted>
  <dcterms:created xsi:type="dcterms:W3CDTF">2021-11-17T06:10:37Z</dcterms:created>
  <dcterms:modified xsi:type="dcterms:W3CDTF">2022-01-26T02:54:34Z</dcterms:modified>
</cp:coreProperties>
</file>